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xr:revisionPtr revIDLastSave="14" documentId="8_{F335D892-990D-4345-863B-2054AB13DC77}" xr6:coauthVersionLast="47" xr6:coauthVersionMax="47" xr10:uidLastSave="{CD5A8E2C-9F5B-4C61-963D-195FE3936B26}"/>
  <bookViews>
    <workbookView xWindow="-120" yWindow="-120" windowWidth="29040" windowHeight="15720" tabRatio="823" firstSheet="3" activeTab="3" xr2:uid="{00000000-000D-0000-FFFF-FFFF00000000}"/>
  </bookViews>
  <sheets>
    <sheet name="Sheet2" sheetId="14" state="hidden" r:id="rId1"/>
    <sheet name="Sintesi per RUP" sheetId="15" state="hidden" r:id="rId2"/>
    <sheet name="RECAP" sheetId="23" state="hidden" r:id="rId3"/>
    <sheet name="Pubblicazione programmazione" sheetId="28" r:id="rId4"/>
    <sheet name="Procedure anno corrente" sheetId="29" state="hidden" r:id="rId5"/>
    <sheet name="Procedura anni precedenti" sheetId="30" state="hidden" r:id="rId6"/>
    <sheet name="Sheet1" sheetId="10" state="hidden" r:id="rId7"/>
  </sheets>
  <definedNames>
    <definedName name="_xlnm._FilterDatabase" localSheetId="5" hidden="1">'Procedura anni precedenti'!$A$1:$AT$312</definedName>
    <definedName name="_xlnm._FilterDatabase" localSheetId="4" hidden="1">'Procedure anno corrente'!$A$1:$AT$40</definedName>
    <definedName name="_xlnm._FilterDatabase" localSheetId="3" hidden="1">'Pubblicazione programmazione'!$A$1:$I$73</definedName>
    <definedName name="_xlnm.Print_Area" localSheetId="3">'Pubblicazione programmazione'!$D$1:$H$9</definedName>
    <definedName name="Stato" localSheetId="3">#REF!</definedName>
    <definedName name="_xlnm.Print_Titles" localSheetId="3">'Pubblicazione programmazione'!$1:$1</definedName>
  </definedNames>
  <calcPr calcId="191028"/>
  <pivotCaches>
    <pivotCache cacheId="0" r:id="rId8"/>
    <pivotCache cacheId="1" r:id="rId9"/>
    <pivotCache cacheId="2" r:id="rId10"/>
    <pivotCache cacheId="3" r:id="rId11"/>
    <pivotCache cacheId="4" r:id="rId1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 i="23" l="1"/>
  <c r="M50" i="23" l="1"/>
  <c r="N50" i="23" s="1"/>
  <c r="I51" i="23"/>
  <c r="O50" i="23"/>
  <c r="P50" i="23" s="1"/>
  <c r="G50" i="23"/>
  <c r="H50" i="23" s="1"/>
  <c r="G33" i="23"/>
  <c r="H33" i="23" s="1"/>
  <c r="O17" i="23"/>
  <c r="P17" i="23" s="1"/>
  <c r="K50" i="23"/>
  <c r="O53" i="23"/>
  <c r="P53" i="23" s="1"/>
  <c r="M53" i="23"/>
  <c r="N53" i="23" s="1"/>
  <c r="G53" i="23"/>
  <c r="H53" i="23" s="1"/>
  <c r="O52" i="23"/>
  <c r="P52" i="23" s="1"/>
  <c r="M52" i="23"/>
  <c r="N52" i="23" s="1"/>
  <c r="K52" i="23"/>
  <c r="J52" i="23"/>
  <c r="G52" i="23"/>
  <c r="H52" i="23" s="1"/>
  <c r="O51" i="23"/>
  <c r="P51" i="23" s="1"/>
  <c r="M51" i="23"/>
  <c r="N51" i="23" s="1"/>
  <c r="G51" i="23"/>
  <c r="H51" i="23" s="1"/>
  <c r="J50" i="23"/>
  <c r="L50" i="23"/>
  <c r="I52" i="23"/>
  <c r="F52" i="23"/>
  <c r="L53" i="23"/>
  <c r="L51" i="23"/>
  <c r="K53" i="23"/>
  <c r="K51" i="23"/>
  <c r="J53" i="23"/>
  <c r="J51" i="23"/>
  <c r="I53" i="23"/>
  <c r="F53" i="23"/>
  <c r="F51" i="23"/>
  <c r="F50" i="23"/>
  <c r="I50" i="23"/>
  <c r="L52" i="23"/>
  <c r="F42" i="23"/>
  <c r="L42" i="23"/>
  <c r="L41" i="23"/>
  <c r="L44" i="23"/>
  <c r="O43" i="23"/>
  <c r="P43" i="23" s="1"/>
  <c r="F44" i="23"/>
  <c r="L43" i="23"/>
  <c r="F43" i="23"/>
  <c r="F41" i="23"/>
  <c r="F33" i="23"/>
  <c r="F34" i="23"/>
  <c r="F32" i="23"/>
  <c r="F23" i="23"/>
  <c r="F25" i="23"/>
  <c r="F24" i="23"/>
  <c r="G25" i="23"/>
  <c r="H25" i="23" s="1"/>
  <c r="F26" i="23"/>
  <c r="G23" i="23"/>
  <c r="H23" i="23" s="1"/>
  <c r="F17" i="23"/>
  <c r="M16" i="23"/>
  <c r="N16" i="23" s="1"/>
  <c r="M14" i="23"/>
  <c r="N14" i="23" s="1"/>
  <c r="M17" i="23"/>
  <c r="N17" i="23" s="1"/>
  <c r="M15" i="23"/>
  <c r="N15" i="23" s="1"/>
  <c r="G16" i="23"/>
  <c r="H16" i="23" s="1"/>
  <c r="G17" i="23"/>
  <c r="H17" i="23" s="1"/>
  <c r="G15" i="23"/>
  <c r="H15" i="23" s="1"/>
  <c r="F15" i="23"/>
  <c r="M41" i="23"/>
  <c r="N41" i="23" s="1"/>
  <c r="M43" i="23"/>
  <c r="N43" i="23" s="1"/>
  <c r="M42" i="23"/>
  <c r="N42" i="23" s="1"/>
  <c r="I60" i="23"/>
  <c r="I59" i="23"/>
  <c r="I63" i="23" s="1"/>
  <c r="O61" i="23"/>
  <c r="P61" i="23" s="1"/>
  <c r="J59" i="23"/>
  <c r="J63" i="23" s="1"/>
  <c r="M61" i="23"/>
  <c r="N61" i="23" s="1"/>
  <c r="K59" i="23"/>
  <c r="K63" i="23" s="1"/>
  <c r="L61" i="23"/>
  <c r="L59" i="23"/>
  <c r="K61" i="23"/>
  <c r="M59" i="23"/>
  <c r="M63" i="23" s="1"/>
  <c r="J61" i="23"/>
  <c r="I61" i="23"/>
  <c r="O59" i="23"/>
  <c r="O63" i="23" s="1"/>
  <c r="G61" i="23"/>
  <c r="H61" i="23" s="1"/>
  <c r="F61" i="23"/>
  <c r="O62" i="23"/>
  <c r="P62" i="23" s="1"/>
  <c r="O60" i="23"/>
  <c r="P60" i="23" s="1"/>
  <c r="M62" i="23"/>
  <c r="N62" i="23" s="1"/>
  <c r="M60" i="23"/>
  <c r="N60" i="23" s="1"/>
  <c r="L62" i="23"/>
  <c r="L60" i="23"/>
  <c r="K62" i="23"/>
  <c r="K60" i="23"/>
  <c r="J62" i="23"/>
  <c r="J60" i="23"/>
  <c r="F59" i="23"/>
  <c r="I62" i="23"/>
  <c r="G59" i="23"/>
  <c r="H59" i="23" s="1"/>
  <c r="G62" i="23"/>
  <c r="H62" i="23" s="1"/>
  <c r="G60" i="23"/>
  <c r="H60" i="23" s="1"/>
  <c r="F62" i="23"/>
  <c r="G43" i="23"/>
  <c r="H43" i="23" s="1"/>
  <c r="G42" i="23"/>
  <c r="H42" i="23" s="1"/>
  <c r="G41" i="23"/>
  <c r="H41" i="23" s="1"/>
  <c r="G44" i="23"/>
  <c r="H44" i="23" s="1"/>
  <c r="O42" i="23"/>
  <c r="P42" i="23" s="1"/>
  <c r="O41" i="23"/>
  <c r="P41" i="23" s="1"/>
  <c r="O44" i="23"/>
  <c r="P44" i="23" s="1"/>
  <c r="M44" i="23"/>
  <c r="N44" i="23" s="1"/>
  <c r="G14" i="23"/>
  <c r="H14" i="23" s="1"/>
  <c r="L14" i="23"/>
  <c r="L17" i="23"/>
  <c r="F14" i="23"/>
  <c r="L15" i="23"/>
  <c r="F16" i="23"/>
  <c r="O16" i="23"/>
  <c r="P16" i="23" s="1"/>
  <c r="L16" i="23"/>
  <c r="O14" i="23"/>
  <c r="P14" i="23" s="1"/>
  <c r="O15" i="23"/>
  <c r="P15" i="23" s="1"/>
  <c r="I44" i="23"/>
  <c r="J42" i="23"/>
  <c r="G32" i="23"/>
  <c r="H32" i="23" s="1"/>
  <c r="G35" i="23"/>
  <c r="H35" i="23" s="1"/>
  <c r="F35" i="23"/>
  <c r="G34" i="23"/>
  <c r="H34" i="23" s="1"/>
  <c r="L24" i="23"/>
  <c r="G24" i="23"/>
  <c r="H24" i="23" s="1"/>
  <c r="O23" i="23"/>
  <c r="P23" i="23" s="1"/>
  <c r="L23" i="23"/>
  <c r="M26" i="23"/>
  <c r="N26" i="23" s="1"/>
  <c r="L26" i="23"/>
  <c r="O25" i="23"/>
  <c r="P25" i="23" s="1"/>
  <c r="O24" i="23"/>
  <c r="P24" i="23" s="1"/>
  <c r="O26" i="23"/>
  <c r="P26" i="23" s="1"/>
  <c r="M25" i="23"/>
  <c r="N25" i="23" s="1"/>
  <c r="M23" i="23"/>
  <c r="N23" i="23" s="1"/>
  <c r="G26" i="23"/>
  <c r="H26" i="23" s="1"/>
  <c r="L25" i="23"/>
  <c r="M24" i="23"/>
  <c r="N24" i="23" s="1"/>
  <c r="K32" i="23" l="1"/>
  <c r="I32" i="23"/>
  <c r="K35" i="23"/>
  <c r="J35" i="23"/>
  <c r="I33" i="23"/>
  <c r="I35" i="23"/>
  <c r="K33" i="23"/>
  <c r="J33" i="23"/>
  <c r="K34" i="23"/>
  <c r="I43" i="23"/>
  <c r="I42" i="23"/>
  <c r="I41" i="23"/>
  <c r="K41" i="23"/>
  <c r="J41" i="23"/>
  <c r="J43" i="23"/>
  <c r="K43" i="23"/>
  <c r="K44" i="23"/>
  <c r="K42" i="23"/>
  <c r="J44" i="23"/>
  <c r="I34" i="23"/>
  <c r="J34" i="23"/>
  <c r="F69" i="23"/>
  <c r="J32" i="23"/>
  <c r="I25" i="23"/>
  <c r="J24" i="23"/>
  <c r="J26" i="23"/>
  <c r="I24" i="23"/>
  <c r="K26" i="23"/>
  <c r="I26" i="23"/>
  <c r="J25" i="23"/>
  <c r="J23" i="23"/>
  <c r="K25" i="23"/>
  <c r="K23" i="23"/>
  <c r="I23" i="23"/>
  <c r="K24" i="23"/>
  <c r="L69" i="23"/>
  <c r="J17" i="23"/>
  <c r="J15" i="23"/>
  <c r="K17" i="23"/>
  <c r="I15" i="23"/>
  <c r="K15" i="23"/>
  <c r="J14" i="23"/>
  <c r="I14" i="23"/>
  <c r="K14" i="23"/>
  <c r="I16" i="23"/>
  <c r="I17" i="23"/>
  <c r="K16" i="23"/>
  <c r="J16" i="23"/>
  <c r="F63" i="23"/>
  <c r="H63" i="23"/>
  <c r="P59" i="23"/>
  <c r="P63" i="23" s="1"/>
  <c r="N59" i="23"/>
  <c r="N63" i="23" s="1"/>
  <c r="L63" i="23"/>
  <c r="G63" i="23"/>
  <c r="P27" i="23"/>
  <c r="O27" i="23"/>
  <c r="L27" i="23"/>
  <c r="N27" i="23"/>
  <c r="M27" i="23"/>
  <c r="O7" i="23" l="1"/>
  <c r="O54" i="23" l="1"/>
  <c r="M54" i="23"/>
  <c r="M45" i="23"/>
  <c r="O69" i="23"/>
  <c r="L71" i="23"/>
  <c r="L72" i="23"/>
  <c r="L70" i="23"/>
  <c r="M69" i="23"/>
  <c r="F36" i="23"/>
  <c r="F27" i="23"/>
  <c r="P54" i="23"/>
  <c r="L54" i="23"/>
  <c r="F54" i="23"/>
  <c r="G54" i="23"/>
  <c r="F45" i="23"/>
  <c r="G69" i="23"/>
  <c r="F70" i="23"/>
  <c r="F71" i="23"/>
  <c r="F72" i="23"/>
  <c r="H54" i="23"/>
  <c r="H27" i="23"/>
  <c r="G27" i="23"/>
  <c r="G45" i="23"/>
  <c r="O45" i="23"/>
  <c r="N54" i="23"/>
  <c r="L45" i="23"/>
  <c r="G36" i="23"/>
  <c r="N72" i="23" l="1"/>
  <c r="M72" i="23"/>
  <c r="P70" i="23"/>
  <c r="O70" i="23"/>
  <c r="H72" i="23"/>
  <c r="H71" i="23"/>
  <c r="P72" i="23"/>
  <c r="O72" i="23"/>
  <c r="N71" i="23"/>
  <c r="M71" i="23"/>
  <c r="F73" i="23"/>
  <c r="G6" i="23" s="1"/>
  <c r="G7" i="23" s="1"/>
  <c r="P71" i="23"/>
  <c r="O71" i="23"/>
  <c r="G71" i="23"/>
  <c r="H70" i="23"/>
  <c r="G70" i="23"/>
  <c r="N70" i="23"/>
  <c r="M70" i="23"/>
  <c r="G72" i="23"/>
  <c r="H36" i="23"/>
  <c r="O18" i="23"/>
  <c r="M18" i="23"/>
  <c r="L18" i="23"/>
  <c r="L73" i="23"/>
  <c r="M6" i="23" s="1"/>
  <c r="M7" i="23" s="1"/>
  <c r="H69" i="23"/>
  <c r="G18" i="23"/>
  <c r="F18" i="23"/>
  <c r="N45" i="23"/>
  <c r="P45" i="23"/>
  <c r="H45" i="23"/>
  <c r="N18" i="23" l="1"/>
  <c r="N69" i="23"/>
  <c r="N73" i="23" s="1"/>
  <c r="N6" i="23" s="1"/>
  <c r="P18" i="23"/>
  <c r="P69" i="23"/>
  <c r="P73" i="23" s="1"/>
  <c r="O73" i="23"/>
  <c r="M73" i="23"/>
  <c r="N5" i="23" s="1"/>
  <c r="G73" i="23"/>
  <c r="H5" i="23" s="1"/>
  <c r="H18" i="23"/>
  <c r="H73" i="23"/>
  <c r="H6" i="23" s="1"/>
  <c r="N7" i="23" l="1"/>
  <c r="H7" i="23"/>
  <c r="I18" i="23" l="1"/>
  <c r="J18" i="23"/>
  <c r="K18" i="23"/>
  <c r="K27" i="23" l="1"/>
  <c r="I27" i="23"/>
  <c r="J27" i="23"/>
  <c r="J45" i="23" l="1"/>
  <c r="K45" i="23"/>
  <c r="I45" i="23"/>
  <c r="K36" i="23"/>
  <c r="I36" i="23"/>
  <c r="J36" i="23"/>
  <c r="J69" i="23" l="1"/>
  <c r="K71" i="23"/>
  <c r="I71" i="23"/>
  <c r="I70" i="23"/>
  <c r="I69" i="23"/>
  <c r="K69" i="23"/>
  <c r="J72" i="23"/>
  <c r="K72" i="23"/>
  <c r="I72" i="23"/>
  <c r="J70" i="23"/>
  <c r="K70" i="23"/>
  <c r="J71" i="23"/>
  <c r="K54" i="23" l="1"/>
  <c r="K73" i="23"/>
  <c r="I6" i="23" s="1"/>
  <c r="I54" i="23"/>
  <c r="I73" i="23"/>
  <c r="I4" i="23" s="1"/>
  <c r="J54" i="23"/>
  <c r="J73" i="23"/>
  <c r="I5" i="23" s="1"/>
  <c r="I7" i="23" l="1"/>
  <c r="D20" i="15"/>
  <c r="C20" i="15"/>
  <c r="D19" i="15"/>
  <c r="C19" i="15"/>
  <c r="D23" i="15"/>
  <c r="C23" i="15"/>
  <c r="D22" i="15"/>
  <c r="C22" i="15"/>
  <c r="D18" i="15"/>
  <c r="C18" i="15"/>
  <c r="D17" i="15"/>
  <c r="D16" i="15"/>
  <c r="C17" i="15"/>
  <c r="C16" i="15"/>
  <c r="D15" i="15"/>
  <c r="D14" i="15"/>
  <c r="D13" i="15"/>
  <c r="D12" i="15"/>
  <c r="D11" i="15"/>
  <c r="D10" i="15"/>
  <c r="D9" i="15"/>
  <c r="D8" i="15"/>
  <c r="D7" i="15"/>
  <c r="D6" i="15"/>
  <c r="D5" i="15"/>
  <c r="D4" i="15"/>
  <c r="D3" i="15"/>
  <c r="D2" i="15"/>
  <c r="C15" i="15"/>
  <c r="C14" i="15"/>
  <c r="C13" i="15"/>
  <c r="C12" i="15"/>
  <c r="C11" i="15"/>
  <c r="C10" i="15"/>
  <c r="C9" i="15"/>
  <c r="C8" i="15"/>
  <c r="C7" i="15"/>
  <c r="C6" i="15"/>
  <c r="C5" i="15"/>
  <c r="C4" i="15"/>
  <c r="C3" i="15"/>
  <c r="C2" i="15"/>
  <c r="D25" i="15"/>
  <c r="C25" i="15"/>
  <c r="D24" i="15"/>
  <c r="C24" i="15"/>
  <c r="D21" i="15"/>
  <c r="C21" i="15"/>
</calcChain>
</file>

<file path=xl/sharedStrings.xml><?xml version="1.0" encoding="utf-8"?>
<sst xmlns="http://schemas.openxmlformats.org/spreadsheetml/2006/main" count="4659" uniqueCount="1564">
  <si>
    <t>Trimestre previsto pubblicazione</t>
  </si>
  <si>
    <t>(Multiple Items)</t>
  </si>
  <si>
    <t>(All)</t>
  </si>
  <si>
    <t>DPCM e Spesa comune</t>
  </si>
  <si>
    <t>Count of Titolo iniziativa</t>
  </si>
  <si>
    <t xml:space="preserve">Sum of Valore complessivo iniziativa di gara o </t>
  </si>
  <si>
    <t>Row Labels</t>
  </si>
  <si>
    <t>Andrea Gamberini</t>
  </si>
  <si>
    <t>Gianluca Albonico</t>
  </si>
  <si>
    <t>Alessia Pasqualini</t>
  </si>
  <si>
    <t>Manuela Giovagnoni</t>
  </si>
  <si>
    <t>Candida Govoni</t>
  </si>
  <si>
    <t>Andrea Puddu</t>
  </si>
  <si>
    <t>Stefania Filici</t>
  </si>
  <si>
    <t>Luigi Picardi</t>
  </si>
  <si>
    <t>Alessia Orsi</t>
  </si>
  <si>
    <t>Rossella Galli</t>
  </si>
  <si>
    <t>Antonio Mazzitelli</t>
  </si>
  <si>
    <t>(blank)</t>
  </si>
  <si>
    <t>Grand Total</t>
  </si>
  <si>
    <t>Gianluca Imperato</t>
  </si>
  <si>
    <t>Elisabetta Cani</t>
  </si>
  <si>
    <t>Felicia Ilgrande</t>
  </si>
  <si>
    <t>Francesca Liuzzo</t>
  </si>
  <si>
    <t>Giancarlo Zocca</t>
  </si>
  <si>
    <t>Irene Sapia</t>
  </si>
  <si>
    <t>Nadia Comastri</t>
  </si>
  <si>
    <t>Roberta Errico</t>
  </si>
  <si>
    <t>Stefano Petrillo</t>
  </si>
  <si>
    <t>Vanessa Durante</t>
  </si>
  <si>
    <t>Area</t>
  </si>
  <si>
    <t>RUP</t>
  </si>
  <si>
    <t>N° di iniziative</t>
  </si>
  <si>
    <t>Totale iniziative</t>
  </si>
  <si>
    <t>Spesa specialistica</t>
  </si>
  <si>
    <t>non assegnate</t>
  </si>
  <si>
    <t>Area farmaci</t>
  </si>
  <si>
    <t>ICT</t>
  </si>
  <si>
    <t>PNRR</t>
  </si>
  <si>
    <t>TOTALI CONVENZIONI/AQ</t>
  </si>
  <si>
    <t>TOTALI ACCORDI DI SERVIZIO</t>
  </si>
  <si>
    <t>Da bandire</t>
  </si>
  <si>
    <t>Da aggiudicare</t>
  </si>
  <si>
    <t>Da attivare</t>
  </si>
  <si>
    <t>Aggiudati A.P.</t>
  </si>
  <si>
    <t>Banditi A.P.</t>
  </si>
  <si>
    <t>Anno corrente</t>
  </si>
  <si>
    <t>Totali</t>
  </si>
  <si>
    <t>DPCM e Spesa Comune</t>
  </si>
  <si>
    <t>Convenzioni/AQ</t>
  </si>
  <si>
    <t>Accordi di servizio</t>
  </si>
  <si>
    <t>Banditi A.C.</t>
  </si>
  <si>
    <t>Aggiudicati A.P.</t>
  </si>
  <si>
    <t>Banditi A.P. e aggiudicati A.C.</t>
  </si>
  <si>
    <t>Banditi A.C. e aggiudicati A.C.</t>
  </si>
  <si>
    <t>Aggiudicati A.C.</t>
  </si>
  <si>
    <t>AGGAP-</t>
  </si>
  <si>
    <t>I Trim 2024Convenzione</t>
  </si>
  <si>
    <t>I Trim 2024Accordo di servizio</t>
  </si>
  <si>
    <t>1° trimestre</t>
  </si>
  <si>
    <t>BANAP-</t>
  </si>
  <si>
    <t>II Trim 2024Convenzione</t>
  </si>
  <si>
    <t>II Trim 2024Accordo di servizio</t>
  </si>
  <si>
    <t>2° trimestre</t>
  </si>
  <si>
    <t>BANAC-</t>
  </si>
  <si>
    <t>III Trim 2024Convenzione</t>
  </si>
  <si>
    <t>III Trim 2024Accordo di servizio</t>
  </si>
  <si>
    <t>3° trimestre</t>
  </si>
  <si>
    <t>IV Trim 2024Convenzione</t>
  </si>
  <si>
    <t>IV Trim 2024Accordo di servizio</t>
  </si>
  <si>
    <t>4° trimestre</t>
  </si>
  <si>
    <t>Totale</t>
  </si>
  <si>
    <t>Spesa Specialistica</t>
  </si>
  <si>
    <t>Area Farmaci</t>
  </si>
  <si>
    <t>Spesa ICT</t>
  </si>
  <si>
    <t>Lavori e SIA</t>
  </si>
  <si>
    <t>Partenariato Pubblico Privato</t>
  </si>
  <si>
    <t>Convenzione</t>
  </si>
  <si>
    <t>Accordo di servizio</t>
  </si>
  <si>
    <t>IV Trim 2024</t>
  </si>
  <si>
    <t>ID Masterplan</t>
  </si>
  <si>
    <t>Titolo iniziativa</t>
  </si>
  <si>
    <t>Categoria DPCM</t>
  </si>
  <si>
    <t>Servizio di pulizia, disinfezione ambientale e altri servizi per le AUSL di Bologna e Ferrara 2</t>
  </si>
  <si>
    <t>Manutenzione ordinaria in Global Service di parte del patrimonio immobiliare della RER</t>
  </si>
  <si>
    <t>2022-IC-14</t>
  </si>
  <si>
    <t>Stent vascolari periferici 2</t>
  </si>
  <si>
    <t>2022-IC-17</t>
  </si>
  <si>
    <t>Materiale da medicazione (bende, cerotti e varie)</t>
  </si>
  <si>
    <t>2023-IC-2</t>
  </si>
  <si>
    <t>Massa vestiario 4</t>
  </si>
  <si>
    <t>Servizi di comunicazione per la Regione Emilia-Romagna</t>
  </si>
  <si>
    <t>Servizi di assistenza tecnica e controlli dei programmi FESR e FSE+ 2021-2027</t>
  </si>
  <si>
    <t>I Trim 2023</t>
  </si>
  <si>
    <t>2023-IC-4</t>
  </si>
  <si>
    <t>Cancelleria 6</t>
  </si>
  <si>
    <t>2023-IC-6</t>
  </si>
  <si>
    <t>Medicazione avanzata 3 "in concorrenza"</t>
  </si>
  <si>
    <t>2023-IC-7</t>
  </si>
  <si>
    <t>Defibrillatori impiantabili e peacemaker 3</t>
  </si>
  <si>
    <t>2023-IC-8</t>
  </si>
  <si>
    <t>Manutenzione e verifica delle apparecchiature biomedicali ed elettromedicali 3</t>
  </si>
  <si>
    <t>2023-IC-10</t>
  </si>
  <si>
    <t>Servizio di raccolta e smaltimento dei rifiuti speciali per le Aziende Sanitarie 5</t>
  </si>
  <si>
    <t>2023-IC-14</t>
  </si>
  <si>
    <t>Microinfusori</t>
  </si>
  <si>
    <t>2023-IC-15</t>
  </si>
  <si>
    <t>Servizi di lavanoleggio per ASL Bologna, IOR e Istituto di riabilitazione di Montecatone 2</t>
  </si>
  <si>
    <t>Arredi per nuove sedi CPI</t>
  </si>
  <si>
    <t>2023-IC-18</t>
  </si>
  <si>
    <t>PNRR – Veicoli elettrici speciali, colonnine e wall-box di ricarica per le Aziende sanitarie</t>
  </si>
  <si>
    <t>2023-IC-20</t>
  </si>
  <si>
    <t>Carta in risme 9</t>
  </si>
  <si>
    <t>Servizi di comunicazione a supporto dell'Agenzia regionale per il lavoro</t>
  </si>
  <si>
    <t>II Trim 2023</t>
  </si>
  <si>
    <t>III Trim 2023</t>
  </si>
  <si>
    <t>Medicazione avanzata 4 "esclusivi"</t>
  </si>
  <si>
    <t>PNRR – Dispositivi medicali finalizzati al telemonitoraggio domiciliare</t>
  </si>
  <si>
    <t>SI</t>
  </si>
  <si>
    <t>Servizio di tesoreria per la Regione Emilia-Romagna ed enti strumentali 5</t>
  </si>
  <si>
    <t>Fornitura materiale fitosanitario</t>
  </si>
  <si>
    <t>2023-IC-11</t>
  </si>
  <si>
    <t>Servizi postali e notificazione tramite posta 3</t>
  </si>
  <si>
    <t>Servizi Assicurativi per la Regione Emilia-Romagna (Giunta, Assemblea Legislativa, Protezione Civile, Agenzia Lavoro)</t>
  </si>
  <si>
    <t>Servizio di edicola digitale per la Giunta e l’Assemblea legislativa della Regione Emilia-Romagna</t>
  </si>
  <si>
    <t>Energia elettrica 18</t>
  </si>
  <si>
    <t>Gas naturale 21</t>
  </si>
  <si>
    <t>Servizi di assistenza tecnica al collocamento mirato</t>
  </si>
  <si>
    <t>Defibrillatori esterni automatici</t>
  </si>
  <si>
    <t>Servizio di raccolta e smaltimento dei rifiuti speciali per le Aziende Sanitarie 5.1 (ex lotti 2 e 7)</t>
  </si>
  <si>
    <t>Procedura negoziata per Polizza Responsabilità Civile Patrimoniale (Regione Emilia-Romagna, Assemblea Legislativa, Agenzia Lavoro)</t>
  </si>
  <si>
    <t>Trasporto scolastico 3</t>
  </si>
  <si>
    <t>II Trim 2025</t>
  </si>
  <si>
    <t>2023-IC-5</t>
  </si>
  <si>
    <t>Prodotti cartari, detergenti, cosmetici e accessori per comunità 5</t>
  </si>
  <si>
    <t>I Trim 2025</t>
  </si>
  <si>
    <t>2023-IC-9</t>
  </si>
  <si>
    <t>Ossigeno e ventiloterapia</t>
  </si>
  <si>
    <t>2023-IC-12</t>
  </si>
  <si>
    <t>Suture (2° tranche)</t>
  </si>
  <si>
    <t>2023-IC-13</t>
  </si>
  <si>
    <t xml:space="preserve">Protesi d'anca da revisione (lotti ritirati in gara 1) </t>
  </si>
  <si>
    <t>Autoambulanze e automediche per le Aziende Sanitarie</t>
  </si>
  <si>
    <t>Servizi di formazione e sviluppo delle competenze per i dipendenti</t>
  </si>
  <si>
    <t>Toner 4</t>
  </si>
  <si>
    <t>Servizio di sorveglianza sanitaria</t>
  </si>
  <si>
    <t>Chiara Bonora</t>
  </si>
  <si>
    <t xml:space="preserve"> Protesi d'anca 2</t>
  </si>
  <si>
    <t>III Trim 2025</t>
  </si>
  <si>
    <t>2023-IC-24</t>
  </si>
  <si>
    <t>Noleggio auto con conducente 6</t>
  </si>
  <si>
    <t>2023-IC-25</t>
  </si>
  <si>
    <t>Servizi di vigilanza armata, portierato e servizi di controllo 3</t>
  </si>
  <si>
    <t>2023-IC-26</t>
  </si>
  <si>
    <t>Servizi integrati di lavanoleggio per le aziende sanitarie e ospedaliere di AVEN  e le aziende sanitarie di Ferrara e Imola</t>
  </si>
  <si>
    <t>2023-IC-23</t>
  </si>
  <si>
    <t>Pulizia, sanificazione e servizi ausiliari 6</t>
  </si>
  <si>
    <t>Guanti sterili 2</t>
  </si>
  <si>
    <t>Medicazione classica 8</t>
  </si>
  <si>
    <t>Medicazione avanzata 4 "in concorrenza"</t>
  </si>
  <si>
    <t>Distributori farmaci, parafarmaci e altri prodotti per Farmacie Comunali 6</t>
  </si>
  <si>
    <t>Riscossione tributi 4 (Comune di Bologna)</t>
  </si>
  <si>
    <t>Carta in risme 10</t>
  </si>
  <si>
    <t>Polizza All risk per AVEN e AVEC - 2024</t>
  </si>
  <si>
    <t>Arredi per strutture scolastiche 4</t>
  </si>
  <si>
    <t>2022-IC-29</t>
  </si>
  <si>
    <t>DM per emodinamica (esclusi stent) 2 - 1° tranche</t>
  </si>
  <si>
    <t>Barbara Cevenini</t>
  </si>
  <si>
    <t>IV Trim 2022</t>
  </si>
  <si>
    <t>IV Trim 2023</t>
  </si>
  <si>
    <t>2023-IC-27</t>
  </si>
  <si>
    <t>Service di nutrizione enterale 3</t>
  </si>
  <si>
    <t>2023-IC-29</t>
  </si>
  <si>
    <t>Servizi finalizzati a contrastare focolai di influenza aviaria e altre malattie diffusive nel bestiame - 2023</t>
  </si>
  <si>
    <t>2023-IC-30</t>
  </si>
  <si>
    <t>DM per emodinamica (esclusi stent) 2 - 2° tranche</t>
  </si>
  <si>
    <t>2023-IC-32</t>
  </si>
  <si>
    <t>Lenti intraoculari e materiale viscoelastico 4 e Lenti intraoculari ad alta tecnologia per afachici 2</t>
  </si>
  <si>
    <t>Silvia Guidolin</t>
  </si>
  <si>
    <t>2023-IC-33</t>
  </si>
  <si>
    <t>Ausili per disabili 4</t>
  </si>
  <si>
    <t>2023-IC-31</t>
  </si>
  <si>
    <t>Apparecchi acustici</t>
  </si>
  <si>
    <t>DM per  emodinamica (esclusi STENT) - Procedura negoziata</t>
  </si>
  <si>
    <t>Dispositivo di automonitoraggio glicemia FGM</t>
  </si>
  <si>
    <t>2023-IC-34</t>
  </si>
  <si>
    <t>Ausili per la mobilità dei disabili 2</t>
  </si>
  <si>
    <t>2023-IC-38</t>
  </si>
  <si>
    <t>Dispositivi a ultrasuoni e a radiofrequenza per la coagulazione vasale e la dissezione tissutale 3</t>
  </si>
  <si>
    <t>2023-IC-22</t>
  </si>
  <si>
    <t>Endoprotesi coronariche 5</t>
  </si>
  <si>
    <t>Dispositivi consumabili per robotica</t>
  </si>
  <si>
    <t>2023-IC-37</t>
  </si>
  <si>
    <t>Sistemi di terapia a pressione negativa per il trattamento di lesioni cutanee 2</t>
  </si>
  <si>
    <t>2023-IC-35</t>
  </si>
  <si>
    <t>2023-IC-36</t>
  </si>
  <si>
    <t>Suturatrici (1°tranche)</t>
  </si>
  <si>
    <t>Letti elettrici</t>
  </si>
  <si>
    <t>2023-IC-47</t>
  </si>
  <si>
    <t>Vaccini vari ad uso umano Shingrix e Imovax tetano 2024-2025</t>
  </si>
  <si>
    <t>Medicinali 2024-2025 – 2</t>
  </si>
  <si>
    <t>Farmaci</t>
  </si>
  <si>
    <t>Farmaco Paxlovid</t>
  </si>
  <si>
    <t>Farmaci Livamrli, Xenpozyme, Koselugo</t>
  </si>
  <si>
    <t>2023-IC-50</t>
  </si>
  <si>
    <t>Medicinali 2025-2027-1</t>
  </si>
  <si>
    <t>Vaccino Qdenga</t>
  </si>
  <si>
    <t>Vaccini antinfluenzali 2024-2025, vaccino PCV 15 e vaccino antirabbico</t>
  </si>
  <si>
    <t>2023-IC-49</t>
  </si>
  <si>
    <t>Nutrizione parenterale 4</t>
  </si>
  <si>
    <t>2023-IC-51</t>
  </si>
  <si>
    <t>Medicinali 2025-2027-2</t>
  </si>
  <si>
    <t>2023-IC-52</t>
  </si>
  <si>
    <t>Mezzi di contrasto, radiofarmaci e sorgenti radioattive 2025-2027</t>
  </si>
  <si>
    <t>Marzia Mazzoni</t>
  </si>
  <si>
    <t>Vaccini vari ad uso umano in concorrenza 2025-2028</t>
  </si>
  <si>
    <t>PNRR - Digitalizzazione dei documenti afferenti al patrimonio culturale di enti locali dell’Emilia-Romagna e servizi connessi</t>
  </si>
  <si>
    <t>Clara Iallonardo</t>
  </si>
  <si>
    <t>Manutenzione ed evoluzione degli impianti delle sale dell’Assemblea legislativa della RER 2</t>
  </si>
  <si>
    <t>2023-IC-57</t>
  </si>
  <si>
    <t>Sviluppo Sistemi informativi 2</t>
  </si>
  <si>
    <t>Progettazione, elaborazione e validazione di dati geografici e topografici per la gestione del territorio 3</t>
  </si>
  <si>
    <t>Supporto tecnico nella organizzazione e gestione degli eventi negli spazi multimediali della giunta</t>
  </si>
  <si>
    <t>Servizi di sviluppo, manutenzione e gestione del sistema di conservazione Sacer e dello sviluppo e manutenzione del sistema Sestra</t>
  </si>
  <si>
    <t>2023-IC-53</t>
  </si>
  <si>
    <t>Noleggio Fotocopiatrici 8</t>
  </si>
  <si>
    <t>Fornitura e posa in opera di ascensori nella sede regionale di viale Aldo Moro n. 52</t>
  </si>
  <si>
    <t>Servizi tecnici di ingegneria e architettura per la gestione del patrimonio regionale</t>
  </si>
  <si>
    <t>Servizi tecnici per la ristrutturazione ai fini energetici dell'edificio di Viale Aldo Moro 50-52</t>
  </si>
  <si>
    <t>Arianna Laurenti</t>
  </si>
  <si>
    <t>Servizi tecnici di verifica PFTE e progettazione esecutiva per la ristrutturazione dell'edificio di Viale Aldo Moro 50-52</t>
  </si>
  <si>
    <t>Servizi di architettura ed ingegneria e verifica della progettazione per le esigenze del Tecnopolo</t>
  </si>
  <si>
    <t>Lavori per interventi di rifunzionalizzazione dell'Ospedale di Sassuolo (3° stralcio)</t>
  </si>
  <si>
    <t>Affidamento di lavori per riparazione da danno sismico- Edificio via C.Mayr 84</t>
  </si>
  <si>
    <t>PPP - Installazione e gestione di stazioni per la ricarica elettrica veloce delle auto presso le aziende sanitarie</t>
  </si>
  <si>
    <t>ID iniziativa Intercent-ER</t>
  </si>
  <si>
    <t>Stato procedura</t>
  </si>
  <si>
    <t>Pubblicazione
(Trimestre previsto / Data effettiva)</t>
  </si>
  <si>
    <t>Aggiudicazione
(Trimestre previsto / Data effettiva)</t>
  </si>
  <si>
    <t>Attivazione
(Trimestre previsto / Data effettiva)</t>
  </si>
  <si>
    <t>Link alla Convenzione</t>
  </si>
  <si>
    <t>Vai alla Convenzione</t>
  </si>
  <si>
    <t>I Trim 2021</t>
  </si>
  <si>
    <t>II Trim 2021</t>
  </si>
  <si>
    <t>III Trim 2021</t>
  </si>
  <si>
    <t>IV Trim 2021</t>
  </si>
  <si>
    <t>I Trim 2022</t>
  </si>
  <si>
    <t>II Trim 2022</t>
  </si>
  <si>
    <t>III Trim 2022</t>
  </si>
  <si>
    <t>Servizi di collaudo per le Aziende Sanitarie per gli interventi relativi al PNRR</t>
  </si>
  <si>
    <t>Ente Appaltante</t>
  </si>
  <si>
    <t>Ambito Prevalente</t>
  </si>
  <si>
    <t>Anno</t>
  </si>
  <si>
    <t>Identificativo iniziativa</t>
  </si>
  <si>
    <t>Iniziativa</t>
  </si>
  <si>
    <t>Titolo gara</t>
  </si>
  <si>
    <t>Oggetto Gara</t>
  </si>
  <si>
    <t>Genera Convenzione Completa</t>
  </si>
  <si>
    <t>Tipo Procedura</t>
  </si>
  <si>
    <t>Stato Procedura Gara</t>
  </si>
  <si>
    <t>Rup</t>
  </si>
  <si>
    <t>Importo Appalto</t>
  </si>
  <si>
    <t>Importo Base Asta</t>
  </si>
  <si>
    <t>Nr lotti</t>
  </si>
  <si>
    <t>Valore Base Asta</t>
  </si>
  <si>
    <t>Nr lotti aggiudicati</t>
  </si>
  <si>
    <t>Valore Base Asta lotti Aggiudicati</t>
  </si>
  <si>
    <t>Importo Aggiudicato</t>
  </si>
  <si>
    <t>Nr lotti in aggiudicazione condizionata o proposta</t>
  </si>
  <si>
    <t>Valore Base Asta lotti in aggiudicazione condizionata o proposta</t>
  </si>
  <si>
    <t>Nr lotti deserti o ritirati</t>
  </si>
  <si>
    <t>Valore Base Asta lotti deserti-ritirati</t>
  </si>
  <si>
    <t>Nr lotti non ancora aggiudicati</t>
  </si>
  <si>
    <t>Valore Base Asta lotti non ancora aggiudicati</t>
  </si>
  <si>
    <t>Nr lotti con stato nullo</t>
  </si>
  <si>
    <t>Valore Base Asta lotti con stato nullo</t>
  </si>
  <si>
    <t>Nr lotti stipulati</t>
  </si>
  <si>
    <t>Valore Base Asta lotti Stipulati</t>
  </si>
  <si>
    <t>Importo Convenzione</t>
  </si>
  <si>
    <t>Data Atto Indizione Gara</t>
  </si>
  <si>
    <t>Data Pubblicazione</t>
  </si>
  <si>
    <t>Data Inizio Presentazione Offerte</t>
  </si>
  <si>
    <t>Data Termine Richieste Chiarimenti</t>
  </si>
  <si>
    <t>Data Termine Risposta Quesiti</t>
  </si>
  <si>
    <t>Data Termine Presentazione Offerta</t>
  </si>
  <si>
    <t>Data Prima Seduta</t>
  </si>
  <si>
    <t>Data inizio sedute amministrative</t>
  </si>
  <si>
    <t>Data fine sedute amministrative</t>
  </si>
  <si>
    <t>Data inizio sedute tecniche</t>
  </si>
  <si>
    <t>Data fine sedute tecniche</t>
  </si>
  <si>
    <t>Data inizio sedute economiche</t>
  </si>
  <si>
    <t>Data fine sedute economiche</t>
  </si>
  <si>
    <t>Data prima aggiudicazione</t>
  </si>
  <si>
    <t>Data Stipula Convenzione</t>
  </si>
  <si>
    <t>Data Chiusura Gara</t>
  </si>
  <si>
    <t>CIG Numero Gara</t>
  </si>
  <si>
    <t>INTERCENT-ER AGENZIA REGIONALE DI SVILUPPO DEI MERCATI TELEMATICI</t>
  </si>
  <si>
    <t>Servizi</t>
  </si>
  <si>
    <t>2024</t>
  </si>
  <si>
    <t>Servizi postali e di notificazione tramite posta 3</t>
  </si>
  <si>
    <t>si</t>
  </si>
  <si>
    <t>Aperta</t>
  </si>
  <si>
    <t>In Esame</t>
  </si>
  <si>
    <t>Procedura aperta per l’affidamento di Servizi Assicurativi per la Regione Emilia-Romagna (Giunta – Assemblea Legislativa –Protezione Civile –Agenzia Lavoro)</t>
  </si>
  <si>
    <t>PROCEDURA APERTA PER L’AFFIDAMENTO DI SERVIZI ASSICURATIVI PER LA REGIONE EMILIA-ROMAGNA (Giunta – Assemblea Legislativa –Protezione Civile –Agenzia Lavoro)</t>
  </si>
  <si>
    <t>no</t>
  </si>
  <si>
    <t>In aggiudicazione</t>
  </si>
  <si>
    <t>Servizio di edicola digitale in favore di Giunta e Assemblea Legislativa della Regione Emilia-Romagna</t>
  </si>
  <si>
    <t>Procedura aperta per l’affidamento del servizio di edicola digitale in favore di Giunta e Assemblea Legislativa della Regione Emilia-Romagna</t>
  </si>
  <si>
    <t>B086711F5E</t>
  </si>
  <si>
    <t>PROCEDURA NEGOZIATA PER LA FORNITURA DEL FARMACO PAXLOVID</t>
  </si>
  <si>
    <t>Negoziata</t>
  </si>
  <si>
    <t>Chiuso</t>
  </si>
  <si>
    <t>B00AEB7F85</t>
  </si>
  <si>
    <t>Farmaci Livmarli, Xenpozyme, Koselugo</t>
  </si>
  <si>
    <t>FARMACI LIVMARLI - XENPOZYME - KOSELUGO</t>
  </si>
  <si>
    <t>Procedura negoziata per la fornitura dei farmaci Livmarli - Xenpozyme - Koselugo</t>
  </si>
  <si>
    <t>Nutrizione parenterale ed. 4</t>
  </si>
  <si>
    <t>Appalto specifico per la fornitura di soluzioni per nutrizione parenterale ed. 4</t>
  </si>
  <si>
    <t>Appalto Specifico</t>
  </si>
  <si>
    <t>Presentazione Offerte</t>
  </si>
  <si>
    <t>Medicinali 2025-2027 - 1</t>
  </si>
  <si>
    <t>Fornitura di medicinali  2025-2027-1 per le esigenze delle Aziende sanitarie del Servizio Sanitario della Regione Emilia-Romagna e della Regione Umbria</t>
  </si>
  <si>
    <t xml:space="preserve"> Servizi per la progettazione, elaborazione e validazione di dati geografici 3</t>
  </si>
  <si>
    <t>Procedura aperta per l'acquisizione di servizi per la progettazione, elaborazione e validazione di dati geografici e topografici per la gestione del territorio 3</t>
  </si>
  <si>
    <t>B1821FF007</t>
  </si>
  <si>
    <t>Servizio di supporto tecnico nell'organizzazione e gestione degli eventi negli Spazi Multimediali e nell'Aula Magna della Giunta Regionale</t>
  </si>
  <si>
    <t xml:space="preserve">Procedura Aperta per l'acquisizione del servizio di supporto tecnico nell'organizzazione e gestione degli eventi negli Spazi Multimediali di V.Aldo Moro 52 e nell'Aula Magna della Giunta regionale </t>
  </si>
  <si>
    <t>B1B08E6001</t>
  </si>
  <si>
    <t>VACCINO QDENGA</t>
  </si>
  <si>
    <t>PROCEDURA NEGOZIATA PER LA FORNITURA DEL VACCINO QDENGA</t>
  </si>
  <si>
    <t>Altri Beni</t>
  </si>
  <si>
    <t>Energia Elettrica 18</t>
  </si>
  <si>
    <t>Fornitura di Energia Elettrica 18</t>
  </si>
  <si>
    <t>Gas Naturale 21</t>
  </si>
  <si>
    <t>Fornitura di gas naturale 21</t>
  </si>
  <si>
    <t>Fornitura di gas naturale per tutte le Amministrazioni della Regione Emilia-Romagna (senza impianti di cogenerazione) e per le Aziende Sanitarie della Regione Emilia-Romagna (con impianti di cogenerazione).</t>
  </si>
  <si>
    <t>Servizi di supporto alle attività di collocamento mirato dell’ARL</t>
  </si>
  <si>
    <t>Procedura aperta per l’affidamento dei servizi di supporto alle attività di collocamento mirato dell’Agenzia regionale per il lavoro Emilia-Romagna</t>
  </si>
  <si>
    <t>B17C7591D4</t>
  </si>
  <si>
    <t>Dispositivi Medici</t>
  </si>
  <si>
    <t>Fornitura di defibrillatori automatici esterni (DAE) per le Aziende sanitarie della Regione Emilia-Romagna</t>
  </si>
  <si>
    <t>Procedura aperta per la fornitura di defibrillatori automatici esterni (DAE) per le Aziende sanitarie della Regione Emilia-Romagna</t>
  </si>
  <si>
    <t>Acquisto di sistemi di monitoraggio del glucosio</t>
  </si>
  <si>
    <t>Procedura aperta per l'acquisto di Sistemi di monitoraggio del glucosio</t>
  </si>
  <si>
    <t>fornitura di dispositivi a ultrasuoni e a radiofrequenza per la coagulazione vasale e la dissezione tissutale 3</t>
  </si>
  <si>
    <t>Appalto Specifico per la fornitura di dispositivi a ultrasuoni e a radiofrequenza per la coagulazione vasale e la dissezione tissutale per il territorio della regione Emilia-Romagna 3^ edizione</t>
  </si>
  <si>
    <t>Appalto Specifico per la fornitura di vaccini antinfluenzali 2024-2025, PCV 15 e antirabbico</t>
  </si>
  <si>
    <t>Appalto specifico per la fornitura di vaccini antinfluenzali 2024-2025 , PCV15 e antirabbico</t>
  </si>
  <si>
    <t>Servizi di manutenzione, gestione e sviluppo della Piattaforma per la conservazione a norma Sacer</t>
  </si>
  <si>
    <t>Procedura aperta per l'acquisizione di servizi di manutenzione, gestione e sviluppo della Piattaforma per la conservazione a norma Sacer</t>
  </si>
  <si>
    <t>B1C1823539</t>
  </si>
  <si>
    <t>Procedura aperta per l’affidamento di Servizi di ingegneria e architettura per i lavori di ristrutturazione ai fini energetici della sede regionale sita a Bologna in Viale Aldo Moro 50-52</t>
  </si>
  <si>
    <t>Servizi di ingegneria e architettura relativi alla redazione del progetto di fattibilità tecnico-economica, al coordinamento alla sicurezza in fase di progettazione ed esecuzione (comprese attività preliminari, servizi connessi e coordinamento generale) dei lavori di ristrutturazione ai fini energetici della sede di Viale Aldo Moro 50-52</t>
  </si>
  <si>
    <t>B17FA22A95</t>
  </si>
  <si>
    <t>Procedura aperta per l’affidamento dei servizi di verifica preventiva della progettazione di fattibilità tecnico-economica e della progettazione esecutiva dei lavori di ristrutturazione ai fini energetici della sede di Viale Aldo Moro 50-52</t>
  </si>
  <si>
    <t>Affidamento dei servizi di verifica preventiva della progettazione di fattibilità tecnico-economica e della progettazione esecutiva dei lavori di ristrutturazione ai fini energetici della sede di Viale Aldo Moro 50-52</t>
  </si>
  <si>
    <t>B2045FC2FA</t>
  </si>
  <si>
    <t>Procedura aperta per l’affidamento della polizza All Risks per AVEC e AVEN - 2024</t>
  </si>
  <si>
    <t>Procedura aperta per l’affidamento della polizza All Risks per AVEC e AVEN - 2024.</t>
  </si>
  <si>
    <t>Servizio di raccolta, trasporto e conferimento ad impianti di smaltimento dei rifiuti speciali pericolosi e non pericolosi derivanti da attività sanitarie delle aziende sanitarie della Regione Emilia-Romagna 5.1 (ex Lotti 2 e 7)</t>
  </si>
  <si>
    <t>Procedura aperta per l’affidamento del servizio di raccolta, trasporto e conferimento ad impianti di smaltimento dei rifiuti speciali pericolosi e non pericolosi derivanti da attività sanitarie delle aziende sanitarie della Regione Emilia-Romagna 5.1 (ex Lotti 2 e 7)</t>
  </si>
  <si>
    <t>B1B1AD7E40</t>
  </si>
  <si>
    <t>Conteggio:</t>
  </si>
  <si>
    <t>2019</t>
  </si>
  <si>
    <t>ezzi di contrasto - Fornitura di mezzi di contrasto radiologici, iodati e per risonanza magnetica</t>
  </si>
  <si>
    <t>Procedura negoziata mezzi di contrasto 2019-2021</t>
  </si>
  <si>
    <t>Procedura negoziata ai sensi dell’art. 63 comma 2 lett. b)D.Lgs.50/2016, per la fornitura di mezzi di contrasto 2019 - 2021</t>
  </si>
  <si>
    <t>Nadia Ruffini</t>
  </si>
  <si>
    <t>7492838</t>
  </si>
  <si>
    <t>2018</t>
  </si>
  <si>
    <t>trisce reattive diabetologia ospedaliera 2 - Lancette pungidito, strisce reattive e sistemi per la diagnostica rapida della glicemia 2</t>
  </si>
  <si>
    <t>Diabetologia Ospedaliera 2</t>
  </si>
  <si>
    <t xml:space="preserve">Fornitura di sistemi professionali per la misura rapida della glicemia (PoCT) e dispositivi pungidito occorrenti ai reparti e servizi delle Aziende Sanitarie della Regione Emilia-Romagna </t>
  </si>
  <si>
    <t>Maurizia Gambarelli</t>
  </si>
  <si>
    <t>7234403</t>
  </si>
  <si>
    <t>OBT 2/3 - Fornitura di sistemi analitici per FOBT</t>
  </si>
  <si>
    <t>PROCEDURA APERTA PER LA FORNITURA IN SERVICE DI SISTEMI ANALITICI PER FOBT 3</t>
  </si>
  <si>
    <t>Rosanna Campa</t>
  </si>
  <si>
    <t>7944828777</t>
  </si>
  <si>
    <t>NT non sterile 2</t>
  </si>
  <si>
    <t>TNT NON STERILE 3</t>
  </si>
  <si>
    <t>PROCEDURA APERTA PER LA FORNITURA DI TNT NON STERILE PER LE AZIENDE SANITARIE DELLA REGIONE EMILIA-ROMAGNA (N.3)</t>
  </si>
  <si>
    <t>Antonio Dirani</t>
  </si>
  <si>
    <t>7534724</t>
  </si>
  <si>
    <t>2020</t>
  </si>
  <si>
    <t>Sonde, cateteri, tubi, sacche per urina e relativi accessori</t>
  </si>
  <si>
    <t>SONDE CATETERI TUBI - GASTROENTEROLOGIA ED ANESTESIA</t>
  </si>
  <si>
    <t>PROCEDURA APERTA PER LA FORNITURA DI SONDE, CATETERI, TUBI E SACCHE  AD USO OSPEDALIERO (APPARATO GASTROINTESTINALE E RESPIRATORIO) PER LE NECESSITA' DELLE AZIENDE SANITARIE DELLA REGIONE EMILIA-ROMAGNA E DELL'AZIENDA PER I SERVIZI SANITARI DELLA PROVINCIA DI TRENTO</t>
  </si>
  <si>
    <t>7640659</t>
  </si>
  <si>
    <t>SISTEMI PER LAPAROSCOPIA E SUTURATRICI MECCANICHE</t>
  </si>
  <si>
    <t xml:space="preserve"> Sistemi per laparoscopia e suturatrici meccaniche</t>
  </si>
  <si>
    <t>Fornitura di sistemi per laparoscopia e suturatrici meccaniche</t>
  </si>
  <si>
    <t>Teresa Cavallari</t>
  </si>
  <si>
    <t>7229942</t>
  </si>
  <si>
    <t>RADIOFARMACI</t>
  </si>
  <si>
    <t xml:space="preserve">RADIOFARMACI 2 </t>
  </si>
  <si>
    <t>Bando Istitutivo per l’ammissione degli operatori economici al Sistema Dinamico di Acquisizione (SDA) per la fornitura di Beni Farmaceutici (quali medicinali, vaccini, emoderivati, soluzioni infusionali, mezzi di contrasto, antisettici e disinfettanti, preparati per nutrizione artificiale, radiofarmaci, ecc.) per le esigenze degli Enti del Servizio Sanitario Regionale</t>
  </si>
  <si>
    <t>7275013</t>
  </si>
  <si>
    <t>Ecotomografi 2</t>
  </si>
  <si>
    <t>APPALTO SPECIFICO ECOGRAFI 8 lotti</t>
  </si>
  <si>
    <t xml:space="preserve">Appalto specifico per la fornitura di ecotomografi e relativi accessori, comprensivi del servizio di manutenzione full-risk per le Aziende Sanitarie della Regione Emilia-Romagna, suddiviso in 8 lotti, derivante da sistema dinamico di acquisizione </t>
  </si>
  <si>
    <t>7349873</t>
  </si>
  <si>
    <t>Lancette pungidito, strisce reattive e sistemi diagnostici per glicemia (ambito territoriale) 2</t>
  </si>
  <si>
    <t xml:space="preserve">Lancette pungidito, strisce reattive e sistemi per la diagnostica rapida della glicemia (sistemi per automonitoraggio) - seconda edizione </t>
  </si>
  <si>
    <t>Lancette pungidito, strisce reattive e sistemi per la diagnostica rapida della glicemia (sistemi per automonitoraggio) - 2^ edizione</t>
  </si>
  <si>
    <t>6941550</t>
  </si>
  <si>
    <t>Acceleratori lineari</t>
  </si>
  <si>
    <t>Acceleratori lineari per le Aziende Sanitarie</t>
  </si>
  <si>
    <t xml:space="preserve">Gara comunitaria a procedura aperta per la fornitura e posa in opera di n.8 acceleratori lineari alle Aziende Sanitarie della Regione Emilia-Romagna, di cui n.6 in acquisto e n.2 in noleggio. </t>
  </si>
  <si>
    <t>Ortensina Guidi</t>
  </si>
  <si>
    <t>6988379</t>
  </si>
  <si>
    <t>Manutenzione e aggiornamento dei SIL della Regione Emilia-Romagna e delle Amministrazioni riusanti 2</t>
  </si>
  <si>
    <t>Assistenza tecnica Sistema Informativo Lavoro (SIL II)</t>
  </si>
  <si>
    <t>Procedura aperta, a rilevanza comunitaria, per l’acquisizione di servizi di assistenza tecnica per la manutenzione dei sistemi informativi per il lavoro (SILER, SARE e portale di servizi on line “Lavoro per te”) della Regione Emilia-Romagna e delle Amministrazioni riusanti tali sistemi (II).</t>
  </si>
  <si>
    <t>Michele Cagnazzo</t>
  </si>
  <si>
    <t>73779805B3</t>
  </si>
  <si>
    <t>Rinnovo degli impianti dell’aula dell’Assemblea Legislativa regionale e di altre sale</t>
  </si>
  <si>
    <t xml:space="preserve">Rinnovo degli impianti dell'aula dell'Assemblea legislativa regionale e di altre sale </t>
  </si>
  <si>
    <t>Procedura aperta, a rilevanza comunitaria, per l’acquisizione di forniture, servizi e attività accessorie per il rinnovo degli impianti dell’Aula dell'Assemblea legislativa regionale e di altre sale .</t>
  </si>
  <si>
    <t>73859327E5</t>
  </si>
  <si>
    <t>Servizi di trasmissione dati e voce su reti fisse e mobili</t>
  </si>
  <si>
    <t>Servizi di trasmissione dati e voce su reti fisse (Lotto 1) e mobili (Lotto 2)</t>
  </si>
  <si>
    <t>Procedura aperta per la fornitura di servizi di trasmissione dati e voce su reti fisse (Lotto 1) e mobili (Lotto 2)</t>
  </si>
  <si>
    <t>7016202</t>
  </si>
  <si>
    <t>Protesi d’anca e dispositivi correlati</t>
  </si>
  <si>
    <t>Protesi d'anca e dispositivi correlati al loro impiego</t>
  </si>
  <si>
    <t>Fornitura di protesi d'anca e dispositivi correlati al loro impiego</t>
  </si>
  <si>
    <t>7199548</t>
  </si>
  <si>
    <t>Acquisto e noleggio di PC Desktop e PC Notebook</t>
  </si>
  <si>
    <t>Appalto Specifico (SDA) - PC Desktop 8, acquisto (Lotto 1) e noleggio (Lotto 2)</t>
  </si>
  <si>
    <t>Appalto specifico per la fornitura in acquisto e noleggio di Personal Computer Desktop 8, dispositivi opzionali e servizi connessi</t>
  </si>
  <si>
    <t>7144855</t>
  </si>
  <si>
    <t>Carta in risme 5</t>
  </si>
  <si>
    <t>Appalto Specifico (SDA) - Carta in risme 5</t>
  </si>
  <si>
    <t>Appalto specifico per la fornitura di carta in risme da fibre vergini e riciclata</t>
  </si>
  <si>
    <t>7130210</t>
  </si>
  <si>
    <t>Servizi di vigilanza armata, portierato e servizi di controllo 2</t>
  </si>
  <si>
    <t>Procedura aperta per l’affidamento dei servizi di vigilanza armata, portierato e servizi di controllo 2</t>
  </si>
  <si>
    <t>7137954</t>
  </si>
  <si>
    <t>Servizio di raccolta, trasporto e conferimento a impianti di smaltimento dei rifiuti speciali delle Aziende Sanitarie 3</t>
  </si>
  <si>
    <t>Servizio di raccolta, trasporto e conferimento ad impianti di smaltimento dei rifiuti speciali pericolosi e non pericolosi derivanti da attività sanitarie delle Aziende Sanitarie della Regione Emilia-Romagna - 3</t>
  </si>
  <si>
    <t>Procedura aperta per l’affidamento del servizio di raccolta, trasporto e conferimento ad impianti di smaltimento dei rifiuti speciali pericolosi e non pericolosi derivanti da attività sanitarie delle Aziende Sanitarie della Regione Emilia-Romagna</t>
  </si>
  <si>
    <t>Deserta</t>
  </si>
  <si>
    <t>7052429</t>
  </si>
  <si>
    <t>Cartella clinica regionale informatizzata per DSM-DP</t>
  </si>
  <si>
    <t>Cartella clinica regionale informatizzata DSM-DP</t>
  </si>
  <si>
    <t>Procedura aperta per l’acquisizione di servizi finalizzati alla progettazione, sviluppo, formazione, avviamento e manutenzione del sistema “Cartella clinica informatizzata regionale dei dipartimenti di salute mentale e dipendenze patologiche della Regione Emilia-Romagna"</t>
  </si>
  <si>
    <t>7464215114</t>
  </si>
  <si>
    <t>Materiale di consumo per attrezzature informatiche, toner originali e rigenerati</t>
  </si>
  <si>
    <t>Appalto Specifico  (SDA) - Toner 2</t>
  </si>
  <si>
    <t>Appalto specifico per la fornitura di toner, cartucce a getto di inchiostro, materiale di consumo accessorio originali e toner e cartucce a getto di inchiostro rigenerate a ridotto impatto ambientale.</t>
  </si>
  <si>
    <t>7156273</t>
  </si>
  <si>
    <t>Gas naturale 14</t>
  </si>
  <si>
    <t>Appalto specifico (SDA) - Gas Naturale 14</t>
  </si>
  <si>
    <t>Appalto Specifico per fornitura di gas naturale 14</t>
  </si>
  <si>
    <t>7095775</t>
  </si>
  <si>
    <t>Servizi specialistici per la gestione del progetto Pane e Internet (PeI)</t>
  </si>
  <si>
    <t>Procedura aperta, a rilevanza comunitaria, per l'acquisizione di servizi specialistici per la gestione del progetto Pane e Internet (PeI) in Emilia-Romagna.</t>
  </si>
  <si>
    <t>75189913A9</t>
  </si>
  <si>
    <t>Servizi di comunicazione a supporto dell'Agenzia Intercent-ER</t>
  </si>
  <si>
    <t>Servizi di comunicazione a supporto della Agenzia Intercent-ER</t>
  </si>
  <si>
    <t>Procedura aperta per l'affidamento di servizi di comunicazione a supporto dell'Agenzia Intercent-ER</t>
  </si>
  <si>
    <t>7543239DBB</t>
  </si>
  <si>
    <t>Supporto tecnico per il monitoraggio degli organismi nocivi regolamentati 2</t>
  </si>
  <si>
    <t>Procedura aperta per l’affidamento del servizio di supporto tecnico al monitoraggio del territorio della Regione Emilia-Romagna per accertare la presenza di organismi nocivi regolamentati in applicazione della normativa fitosanitaria 2</t>
  </si>
  <si>
    <t>7543473ED5</t>
  </si>
  <si>
    <t>Defibrillatori impiantabili e pacemaker per le Regioni Emilia-Romagna e Lazio</t>
  </si>
  <si>
    <t>Defibrillatori impiantabili e Pacemaker per le Regioni Emilia-Romagna e Lazio</t>
  </si>
  <si>
    <t>Procedura aperta per la fornitura di defibrillatori impiantabili e pacemaker per le Regioni Emilia-Romagna e Lazio</t>
  </si>
  <si>
    <t>7108125</t>
  </si>
  <si>
    <t>Gas naturale 14 (2° edizione)</t>
  </si>
  <si>
    <t>Appalto specifico (SDA) - Gas Naturale 14-2</t>
  </si>
  <si>
    <t>Appalto Specifico per fornitura di gas naturale 14-2</t>
  </si>
  <si>
    <t>7135138</t>
  </si>
  <si>
    <t>Servizi, forniture e attività accessorie per il progetto di implementazione e prosecuzione del Sistema regionale di rilevazione automatizzata del traffico stradale (Sistema MTS)</t>
  </si>
  <si>
    <t>Sistema regionale di rilevazione automatizzata del traffico stradale (sistema MTS)</t>
  </si>
  <si>
    <t>Procedura aperta finalizzata all’acquisizione di servizi, forniture e attività  accessorie nell’ambito del progetto di implementazione e prosecuzione del sistema regionale di rilevazione automatizzata del traffico stradale (sistema MTS).</t>
  </si>
  <si>
    <t>7548358E10</t>
  </si>
  <si>
    <t>Trasporto scolastico per i Comuni della Regione Emilia-Romagna</t>
  </si>
  <si>
    <t>Trasporto scolastico - Negoziata</t>
  </si>
  <si>
    <t>Procedura negoziata per l’affidamento del servizio di trasporto scolastico per comuni della regione Emilia-Romagna</t>
  </si>
  <si>
    <t>7241678</t>
  </si>
  <si>
    <t>Catalogazione e gestione del patrimonio bibliografico della Biblioteca dell'Assemblea legislativa della RER</t>
  </si>
  <si>
    <t xml:space="preserve">Procedura aperta per l'acquisizione di servizi di catalogazione e gestione del patrimonio bibliografico di reference, assistenza tecnica e collaborazione all'attività  editoriale e culturale  per la biblioteca dell'Assemblea Legislativa della Regione Emilia-Romagna  </t>
  </si>
  <si>
    <t>7557649141</t>
  </si>
  <si>
    <t>Letti elettrici di degenza e terapia intensiva</t>
  </si>
  <si>
    <t>Procedura aperta per la fornitura di letti elettrici, per Enti ed Aziende Sanitarie della Regione Emilia-Romagna e della Provincia Autonoma di Trento, suddivisa in 10 lotti.</t>
  </si>
  <si>
    <t>7344388</t>
  </si>
  <si>
    <t>Vaccini antinfluenzali 2018-2019</t>
  </si>
  <si>
    <t xml:space="preserve">Appalto specifico (SDA) - Vaccini antinfluenzali stagione 2018/2019 </t>
  </si>
  <si>
    <t>Appalto specifico per l'affidamento di un vaccino antinfluenzale spil quadrivalente per la stagione 2018/2019</t>
  </si>
  <si>
    <t>7151820</t>
  </si>
  <si>
    <t>Gas naturale 14-3</t>
  </si>
  <si>
    <t>Appalto specifico (SDA) - Gas Naturale 14-3</t>
  </si>
  <si>
    <t>Appalto Specifico per fornitura di gas naturale 14-3</t>
  </si>
  <si>
    <t>7154397</t>
  </si>
  <si>
    <t>Servizi di assistenza tecnica all’Agenzia Regionale per il Lavoro dell’Emilia-Romagna</t>
  </si>
  <si>
    <t>Servizi di Assistenza Tecnica alla Agenzia Regionale per il Lavoro dell'Emilia-Romagna</t>
  </si>
  <si>
    <t>Procedura aperta per l'acquisizione di servizi di assistenza tecnica all'Agenzia Regionale per il Lavoro dell'Emilia -Romagna</t>
  </si>
  <si>
    <t>7576683C98</t>
  </si>
  <si>
    <t>Antisettici e disinfettanti 3-2</t>
  </si>
  <si>
    <t>SDA ANTISETTICI DISINF_3-2</t>
  </si>
  <si>
    <t>APPALTO SPECIFICO PER LA FORNITURA DI ANTISETTICI, DISINFETTANTI E MATERIALE GESTIONE RISCHIO INFETTIVO 3 - 2</t>
  </si>
  <si>
    <t>Mariella Masioli</t>
  </si>
  <si>
    <t>7233266</t>
  </si>
  <si>
    <t>Servizi di riscossione tributi ed entrate comunali 2</t>
  </si>
  <si>
    <t>Procedura aperta per l'affidamento dei servizi di supporto alla gestione ordinaria, ricerca evasione e riscossione coattiva dei tributi e delle altre entrate comunali.</t>
  </si>
  <si>
    <t>7160097</t>
  </si>
  <si>
    <t>Servizio di somministrazione di lavoro temporaneo 5</t>
  </si>
  <si>
    <t>Servizio di somministrazione di lavoro temporaneo per le amministrazioni colpite dal sisma nel territorio della Regione Emilia-Romagna 5</t>
  </si>
  <si>
    <t>75895284A2</t>
  </si>
  <si>
    <t>Vaccini vari ad uso umano 2019-2021</t>
  </si>
  <si>
    <t>PROCEDURA NEGOZIATA PER LA FORNITURA DI UN VACCINO PNEUMOCOCCICO POLISACCARIDICO CONIUGATO 13 VALENTE ADSORBITO</t>
  </si>
  <si>
    <t>PROCEDURA NEGOZIATA, AI SENSI DELL'ART. 63, COMMA 2, LETTERA B),  PER LA FORNITURA DI UN VACCINO PNEUMOCOCCICO POLISACCARIDICO CONIUGATO 13 VALENTE ADSORBITO</t>
  </si>
  <si>
    <t>78625204C2</t>
  </si>
  <si>
    <t>Energia elettrica 12</t>
  </si>
  <si>
    <t>Appalto specifico (SDA)- Fornitura di energia elettrica 12-2</t>
  </si>
  <si>
    <t>Appalto specifico per la fornitura di energia elettrica 12-2</t>
  </si>
  <si>
    <t>7216139</t>
  </si>
  <si>
    <t>Gas naturale 15</t>
  </si>
  <si>
    <t>Fornitura gas naturale 15</t>
  </si>
  <si>
    <t>Appalto specifico per la fornitura di gas naturale 15</t>
  </si>
  <si>
    <t>7193143</t>
  </si>
  <si>
    <t>Medicinali e biosimilari RER 2018-2020</t>
  </si>
  <si>
    <t>APPALTO SPECIFICO PER LA FORNITURA DI FARMACI BIOSIMILARI E GENERICI PER LE NECESSITA' DELLE AZIENDE SANITARIE DELLA REGIONE EMILIA-ROMAGNA</t>
  </si>
  <si>
    <t>APPALTO SPECIFICO PER LA FORNITURA DI FARMACI BIOSIMILARI E GENERICI PER LE NECESSITA' DELLE AZIENDE SANITARIE DELLA REGIONE EMILIA ROMAGNA</t>
  </si>
  <si>
    <t>Sabrina Amerio</t>
  </si>
  <si>
    <t>7155739</t>
  </si>
  <si>
    <t>Ausili per disabili e ausili motori 3</t>
  </si>
  <si>
    <t>Ausili per disabili 3 (prodotti standardizzati)</t>
  </si>
  <si>
    <t>Procedura aperta per la fornitura di ausili per disabili 3 (prodotti standardizzati)</t>
  </si>
  <si>
    <t>7292254</t>
  </si>
  <si>
    <t>Farmaco biologico Trastuzumab</t>
  </si>
  <si>
    <t>FARMACO TRASTUZUMAB</t>
  </si>
  <si>
    <t>APPALTO SPECIFICO PER LA FORNITURA DEL FARMACO BIOLOGICO TRASTUZUMAB PER LE NECESSITA' DELLE AZIENDE SANITARIE DELLA REGIONE EMILIA-ROMAGNA</t>
  </si>
  <si>
    <t>7217482</t>
  </si>
  <si>
    <t>Lenti intraoculari e materiale viscoelastico 3</t>
  </si>
  <si>
    <t>Lenti intraoculari, materiale viscoelastico e soluzioni 3</t>
  </si>
  <si>
    <t>Appalto specifico per la fornitura di lenti intraoculari, materiale viscoelastico, soluzioni saline e soluzione conservante cornee per il territorio della Regione Emilia-Romagna</t>
  </si>
  <si>
    <t>7473674</t>
  </si>
  <si>
    <t>Noleggio fotocopiatrici 6</t>
  </si>
  <si>
    <t>Procedura aperta per l'affidamento del servizio di noleggio di macchine fotocopiatrici digitali 6</t>
  </si>
  <si>
    <t>7668471E72</t>
  </si>
  <si>
    <t>Gestione e manutenzione per il Portale E-R scuola 2</t>
  </si>
  <si>
    <t>Servizi di gestione e manutenzione per il Portale E-R scuola 2</t>
  </si>
  <si>
    <t>Procedura aperta per l'acquisizione di servizi di gestione e manutenzione ordinaria dell’Anagrafe regionale studenti, del Sistema informativo scolastico e del Portale E-R scuola 2</t>
  </si>
  <si>
    <t>76638622FE</t>
  </si>
  <si>
    <t>Servizio di gestione della consultazione e vendita dei materiali dell'Archivio cartografico regionale</t>
  </si>
  <si>
    <t>Servizio di gestione della consultazione e vendita dei materiali dell'Archivio Cartografico -2</t>
  </si>
  <si>
    <t>Procedura aperta per l'affidamento del servizio di gestione della consultazione e vendita dei materiali dell'Archivio Cartografico regionale e dei servizi connessi - 2</t>
  </si>
  <si>
    <t>7668810635</t>
  </si>
  <si>
    <t>Lenti intraoculari ad alta tecnologia per afachici</t>
  </si>
  <si>
    <t>Appalto Specifico (SDA) - Lenti Intraoculari ad Alta Tecnologia</t>
  </si>
  <si>
    <t>Appalto specifico, nell'ambito del Sistema Dinamico di Acquisizione (SDA) "Lenti Intraoculari", per l'affidamento, in Accordo Quadro con più Operatori Economici, della fornitura di Lenti Intraoculari ad Alta Tecnologia per afachici, per le Aziende Sanitarie della Regione Emilia Romagna, suddivisa in n. 3 lotti,</t>
  </si>
  <si>
    <t>7269771</t>
  </si>
  <si>
    <t>Farmaci RER 2019-2020</t>
  </si>
  <si>
    <t>Appalto specifico (SDA) - Medicinali RER 2019 - 2020</t>
  </si>
  <si>
    <t>Appalto specifico per la fornitura di medicinali RER 2019 - 2020</t>
  </si>
  <si>
    <t>7282400</t>
  </si>
  <si>
    <t>Servizi di assistenza tecnica per la manutenzione dei sistemi regionali delle qualifiche (SRQ) e delle certificazioni (SRFC) nell'ambito del POR FSE 2014-2020</t>
  </si>
  <si>
    <t xml:space="preserve">SERVIZI DI ASSISTENZA TECNICA PER LA MANUTENZIONE CORRETTIVA ED EVOLUTIVA DEI SISTEMI REGIONALI DELLE QUALIFICHE (SRQ) E DELLE CERTIFICAZIONI (SRFC) </t>
  </si>
  <si>
    <t xml:space="preserve">SERVIZI DI ASSISTENZA TECNICA PER LA MANUTENZIONE CORRETTIVA ED EVOLUTIVA DEI SISTEMI REGIONALI DELLE QUALIFICHE (SRQ) E DELLE CERTIFICAZIONI (SRFC) NELL’AMBITO DELL’ASSISTENZA TECNICA AL POR FSE 2014-2020 </t>
  </si>
  <si>
    <t>771834107D</t>
  </si>
  <si>
    <t>Servizio di intermediazione e consulenza assicurativa</t>
  </si>
  <si>
    <t xml:space="preserve">Servizio di intermediazione e consulenza assicurativa </t>
  </si>
  <si>
    <t xml:space="preserve">Servizio di intermediazione e consulenza assicurativa in favore della Regione Emilia-Romagna e di Agenzie ed Istituti Regionali. </t>
  </si>
  <si>
    <t>7292248</t>
  </si>
  <si>
    <t>Pulizia, sanificazione e servizi ausiliari 5</t>
  </si>
  <si>
    <t>Servizio di pulizia, sanificazione, servizi ausiliari 5</t>
  </si>
  <si>
    <t>7296906</t>
  </si>
  <si>
    <t>Servizi di business analytics</t>
  </si>
  <si>
    <t>Servizi di Business Analytics</t>
  </si>
  <si>
    <t>Procedura aperta per la fornitura di servizi di Business Analytics. Lotto 1 per le Amministrazioni del territorio regionale - Lotto 2 per le Aziende sanitarie del territorio regionale.</t>
  </si>
  <si>
    <t>7321675</t>
  </si>
  <si>
    <t>Carta in risme 6</t>
  </si>
  <si>
    <t>Appalto Specifico (SDA) - Carta in risme 6</t>
  </si>
  <si>
    <t xml:space="preserve"> Carta in risme 6 - Appalto specifico per la fornitura di carta in risme da fibre vergini e riciclata</t>
  </si>
  <si>
    <t>7333037</t>
  </si>
  <si>
    <t>Servizio di tesoreria per la Regione Emilia-Romagna e enti strumentali 4</t>
  </si>
  <si>
    <t>Servizio di Tesoreria per la Regione Emilia-Romagna e enti strumentali - 4</t>
  </si>
  <si>
    <t>Procedura aperta per l’affidamento del servizio di Tesoreria della Regione Emilia-Romagna, dell’Assemblea legislativa regionale, di ATERSIR, dell’Ente di gestione per i parchi e la biodiversità – Emilia orientale e di Enti strumentali della Regione - 4</t>
  </si>
  <si>
    <t>7793788551</t>
  </si>
  <si>
    <t>Farmaci biologici adalimumab e pegfilgrastim e farmaci genericati darunavir e abacavir</t>
  </si>
  <si>
    <t>FARMACI ADALIMUMAB, PEGFILGRASTIM E GENERICI</t>
  </si>
  <si>
    <t>APPALTO SPECIFICO PER LA FORNITURA DEI FARMACI BIOLOGICI ADALIMUMAB E PEGFILGRASTIM, E DEI FARMACI GENERICATI DARUNAVIR E ABACAVIR PER LE NECESSITA’ DELLE AZIENDE SANITARIE DELLA REGIONE EMILIA - ROMAGNA</t>
  </si>
  <si>
    <t>7349856</t>
  </si>
  <si>
    <t>Servizi di ICT government e servizi tecnici a supporto della conservazione digitale del ParER</t>
  </si>
  <si>
    <t>Procedura aperta per la fornitura di servizi di ICT government e servizi tecnici a supporto della conservazione digitale del Polo Archivistico della Regione Emilia-Romagna (ParER)</t>
  </si>
  <si>
    <t>7867313810</t>
  </si>
  <si>
    <t>Servizio di raccolta, trasporto e conferimento ad impianti di smaltimento dei rifiuti speciali pericolosi e non pericolosi derivanti da attività sanitarie delle Aziende Sanitarie 4</t>
  </si>
  <si>
    <t>Servizio di raccolta, trasporto e conferimento ad impianti di smaltimento dei rifiuti speciali pericolosi e non pericolosi derivanti da attività sanitarie delle Aziende Sanitarie della Regione Emilia- Romagna 4</t>
  </si>
  <si>
    <t>Procedura aperta per l'affidamento del servizio di raccolta, trasporto e conferimento ad impianti di smaltimento dei rifiuti speciali pericolosi e non pericolosi derivanti da attività sanitarie delle Aziende Sanitarie della Regione Emilia- Romagna 4</t>
  </si>
  <si>
    <t>7382220</t>
  </si>
  <si>
    <t>Servizi di supporto alla gestione e riscossione tributi ed altre entrate comunali 3</t>
  </si>
  <si>
    <t>Procedura aperta per l’affidamento dei servizi di supporto alla gestione ordinaria, ricerca evasione e riscossione coattiva dei tributi e delle altre entrate comunali 3</t>
  </si>
  <si>
    <t>7395893</t>
  </si>
  <si>
    <t>Medicinali esclusivi innovativi e non innovativi - 1</t>
  </si>
  <si>
    <t>NEGOZIATA INNOVATIVI 1' TRIMESTRE 19</t>
  </si>
  <si>
    <t>PROCEDURA NEGOZIATA PER LA FORNITURA DI MEDICINALI ESCLUSIVI INNOVATIVI ED ESCLUSIVI NON INNOVATIVI PER LE NECESSITA' DELLE AZIENDE SANITARIE DELLA REGIONE EMILIA-ROMAGNA.</t>
  </si>
  <si>
    <t>Mario Scaletti</t>
  </si>
  <si>
    <t>7391528</t>
  </si>
  <si>
    <t>Energia Elettrica 13</t>
  </si>
  <si>
    <t>Appalto specifico (SDA) - Fornitura di energia elettrica 13</t>
  </si>
  <si>
    <t>7423977</t>
  </si>
  <si>
    <t>Medicinali Esclusivi 2019-2021</t>
  </si>
  <si>
    <t>Medicinali Esclusivi 2019-2022</t>
  </si>
  <si>
    <t xml:space="preserve">Procedura negoziata, senza previa pubblicazione del bando di gara, ai sensi dell’art. 63, comma 2, lettera b) del D.lgs. 50/2016 per la fornitura di medicinali esclusivi 2019 - 2022 per le necessità delle Aziende sanitarie della Regione Emilia – Romagna </t>
  </si>
  <si>
    <t>7484379</t>
  </si>
  <si>
    <t>Servizi di sviluppo e gestione software e sistemi multipiattaforma</t>
  </si>
  <si>
    <t>Sviluppo, evoluzione e gestione di sistemi informativi a supporto delle P.A.</t>
  </si>
  <si>
    <t>Procedura aperta a rilevanza comunitaria per la fornitura di servizi di sviluppo, evoluzione e gestione di sistemi informativi a supporto delle P.A. Lotto 1 per le Amministrazioni del territorio regionale - Lotto 2 per le Aziende Sanitarie del territorio regionale.</t>
  </si>
  <si>
    <t>7640140</t>
  </si>
  <si>
    <t>Derrate alimentari 4</t>
  </si>
  <si>
    <t>Appalto specifico (SDA) - Derrate alimentari 4</t>
  </si>
  <si>
    <t>Appalto specifico per la fornitura di derrate alimentari 4</t>
  </si>
  <si>
    <t>7459899</t>
  </si>
  <si>
    <t>Vaccini antinfluenzali 2019-2020</t>
  </si>
  <si>
    <t xml:space="preserve">PROCEDURA NEGOZIATA PER LA FORNITURA DI UN VACCINO ANTINFLUENZALE ADIUVATO CON MF55 PER LA STAGIONE 2019-2020 </t>
  </si>
  <si>
    <t xml:space="preserve">PROCEDURA NEGOZIATA, AI SENSI DELL'ART. 63, COMMA 2, LETT. B) DEL D.LGS. 50/2016, PER LA FORNITURA DI UN VACCINO ANTINFLUENZALE ADIUVATO CON MF59 PER LA STAGIONE 2019-2020 </t>
  </si>
  <si>
    <t>7473425</t>
  </si>
  <si>
    <t>Gas Naturale 16</t>
  </si>
  <si>
    <t>Appalto specifico (SDA) - Fornitura di gas naturale 16</t>
  </si>
  <si>
    <t>Appalto specifico (SDA) -  Fornitura di gas naturale 16</t>
  </si>
  <si>
    <t>7459644</t>
  </si>
  <si>
    <t>Ausili per incontinenza e assorbenza a ridotto impatto ambientale 3</t>
  </si>
  <si>
    <t>Fornitura di ausili per incontinenza e assorbenza a minor impatto ambientale 3</t>
  </si>
  <si>
    <t>Procedura aperta per la fornitura di ausili per incontinenza e assorbenza a minor impatto ambientale 3</t>
  </si>
  <si>
    <t>7470156</t>
  </si>
  <si>
    <t>Automezzi 6 a ridotto impatto ambientale</t>
  </si>
  <si>
    <t>Appalto specifico (SDA) - Fornitura di automezzi 6</t>
  </si>
  <si>
    <t xml:space="preserve">Appalto specifico per la fonritura di automezzi a ridotto impatto ambientale 6. </t>
  </si>
  <si>
    <t>7475656</t>
  </si>
  <si>
    <t>Farmaci genericati Bortezomib e Paliperidone</t>
  </si>
  <si>
    <t>BORTEZOMIB E PALIPERIDONE</t>
  </si>
  <si>
    <t>Appalto specifico per la fornitura di medicinali genericati Bortezomib e Paliperidone per le necessità delle Aziende sanitarie della Regione Emilia-Romagna</t>
  </si>
  <si>
    <t>7471745</t>
  </si>
  <si>
    <t>Servizio di pulizia e igiene ambientale  per Aziende Sanitarie</t>
  </si>
  <si>
    <t xml:space="preserve">Servizio di pulizia e disinfezione ambientale per Aziende Sanitarie </t>
  </si>
  <si>
    <t>7482407</t>
  </si>
  <si>
    <t>Servizi assicurativi per RER, Assemblea Legislativa e Protezione Civile</t>
  </si>
  <si>
    <t>Servizi Assicurativi</t>
  </si>
  <si>
    <t>Procedura aperta per l'affidamento dei servizi assicurativi della Regione Emilia -Romagna, dell'Assemblea Legislativa e dell'Agenzia Regionale per la Sicurezza territoriale e la Protezione Civile.</t>
  </si>
  <si>
    <t>7509557</t>
  </si>
  <si>
    <t>Medicinali RER 2019-2024</t>
  </si>
  <si>
    <t>Appalto Specifico per la fornitura di medicinali Regioni Emilia Romagna e Sardegna 2019 - 2024</t>
  </si>
  <si>
    <t xml:space="preserve">Appalto Specifico per la fornitura di medicinali Regioni Emilia Romagna e Sardegna 2019 - 2024 - 1° stralcio </t>
  </si>
  <si>
    <t>7575687</t>
  </si>
  <si>
    <t>PC Convertibili 2 in 1 (Detachable), in acquisto (Lotto 1) e noleggio (Lotto 2)</t>
  </si>
  <si>
    <t>Appalto Specifico (SDA) - PC Convertibili 2 in 1 (Detachable), acquisto (Lotto 1) e noleggio (Lotto 2)</t>
  </si>
  <si>
    <t>Appalto specifico per la fornitura in acquisto (Lotto 1) e noleggio (Lotto 2) di Personal Computer Convertibili 2 in 1 (Detachable), dispositivi opzionali e servizi connessi.</t>
  </si>
  <si>
    <t>7523755</t>
  </si>
  <si>
    <t>Vaccino anti-Rotavirus 2019-2022</t>
  </si>
  <si>
    <t>PROCEDURA NEGOZIATA PER LA FORNITURA DI UN VACCINO ANTI-ROTAVIRUS 2019-2022</t>
  </si>
  <si>
    <t xml:space="preserve">PROCEDURA NEGOZIATA, AI SENSI DELL'ART. 63, COMMA 2, LETT. B) DEL D.LGS. 50/2016, PER LA FORNITURA DI UN VACCINO ANTI-ROTAVIRUS DA DESTINARSI A TUTTI COLORO CHE INIZIANO IL CICLO VACCINALE IN RITARDO E NON POSSONO PIU' ESEGUIRE IL VACCINO AGGIUDICATO NELLA GARA "VACCINI VARI AD USO UMANO 2019-2022" </t>
  </si>
  <si>
    <t>8027140D78</t>
  </si>
  <si>
    <t>Vaccini vari ad uso umano "aggiunti" 2019-2022</t>
  </si>
  <si>
    <t>Appalto specifico per la fornitura di due Vaccini vari "stralcio" 2019-2022</t>
  </si>
  <si>
    <t>Appalto specifico per la fornitura di due Vaccini vari "stralcio" 2019-2022, di cui un vaccino tetanico monovalente ed un vaccino difterico, tetanico e pertossico acellulare con almeno tre componenti della pertosse e utilizzabile anche per la vaccinazione delle donne in gravidanza</t>
  </si>
  <si>
    <t>7533644</t>
  </si>
  <si>
    <t>Concessione spazi ad uso del servizio di distribuzione automatica di bevande e alimenti preconfezionati per le sedi della Regione</t>
  </si>
  <si>
    <t xml:space="preserve">Concessione di spazi ad uso servizio distribuzione automatica bevande e alimenti preconfezionati sedi RER </t>
  </si>
  <si>
    <t>Procedura aperta per l’affidamento di concessione di spazi ad uso servizio distribuzione automatica bevande e alimenti preconfezionati presso le sedi della regione Emilia-Romagna.</t>
  </si>
  <si>
    <t>80550093B5</t>
  </si>
  <si>
    <t>Attrezzature e materiali di Protezione Civile</t>
  </si>
  <si>
    <t>ATTREZZATURE E MATERIALI DI PROTEZIONE CIVILE</t>
  </si>
  <si>
    <t>Procedura aperta per l’acquisizione di attrezzature e materiali di Protezione Civile, articolata in tre lotti</t>
  </si>
  <si>
    <t>7576860</t>
  </si>
  <si>
    <t>Noleggio riscuotitrici automatiche per Aziende Sanitarie 2</t>
  </si>
  <si>
    <t>Servizio di noleggio full-service di macchine riscuotitrici per la riscossione dei proventi da ticket sanitari e altre prestazioni delle aziende sanitarie della Regione Emilia-Romagna</t>
  </si>
  <si>
    <t>7634445</t>
  </si>
  <si>
    <t>Monitoraggio sullo sviluppo delle avversità delle produzioni agricole (Misure 10.1 e 11.1 del PSR2014-2020)</t>
  </si>
  <si>
    <t>Monitoraggio sullo sviluppo delle avversità delle produzioni agricole a supporto delle tecniche di produzione sostenibile-Misure10.1 e 11.1 PSR 2014-2020</t>
  </si>
  <si>
    <t>Procedura aperta per l'affidamento del Servizio di monitoraggio sullo sviluppo delle avversità delle produzioni agricole a supporto delle tecniche di produzione sostenibile - misure 10.1 e 11.1 PSR 2014-2020</t>
  </si>
  <si>
    <t>808378780F</t>
  </si>
  <si>
    <t>Cancelleria 5</t>
  </si>
  <si>
    <t>Fornitura di cancelleria tradizionale e a ridotto impatto ambientale 5</t>
  </si>
  <si>
    <t>Appalto specifico per la fornitura di cancelleria tradizionale e a ridotto impatto ambientale 5</t>
  </si>
  <si>
    <t>7596422</t>
  </si>
  <si>
    <t>Servizi di assistenza e manutenzione della piattaforma di e-procurement SATER</t>
  </si>
  <si>
    <t>Procedura aperta per l'acquisizione di servizi di assistenza e manutenzione della piattaforma di e-procurement SATER</t>
  </si>
  <si>
    <t>8078713CDB</t>
  </si>
  <si>
    <t>Fornitura di sistemi di trasporto e prelievo di campioni cervico-vaginali per la determinazione di HPV-DNA e di vetrini per citologia 2</t>
  </si>
  <si>
    <t xml:space="preserve">FORNITURA DI SISTEMI DI TRASPORTO E PRELIEVO DI CAMPIONI CERVICO - VAGINALI PER LA DETERMINAZIONE DI HPV-DNA - 2 </t>
  </si>
  <si>
    <t>PROCEDURA APERTA PER LA FORNITURA DI SISTEMI DI TRASPORTO E PRELIEVO DI CAMPIONI CERVICO - VAGINALI PER LA DETERMINAZIONE DI HPV-DNA, DI VETRINI PER CITOLOGIA E DI UN SISTEMA COMPLETO PER L’ALLESTIMENTO DEI CAMPIONI E RELATIVI MATERIALI DI CONSUMO - 2</t>
  </si>
  <si>
    <t>80879313CD</t>
  </si>
  <si>
    <t>Medicinali fattore viii ricombinante di terza generazione</t>
  </si>
  <si>
    <t xml:space="preserve">FORNITURA DI FARMACI SOSTITUIVI DEL FATTORE VIII RICOMBINANTE DI TERZA GENERAZIONE 2019-2022  </t>
  </si>
  <si>
    <t xml:space="preserve">APPALTO SPECIFICO PER FORNITURA DI FARMACI SOSTITUIVI DEL FATTORE VIII RICOMBINANTE DELLA COAGULAZIONE DEL SANGUE DI TERZA GENERAZIONE 2019-2022  </t>
  </si>
  <si>
    <t>7587417</t>
  </si>
  <si>
    <t>Manutenzione e assistenza di applicativi software per AA.SS. e altri</t>
  </si>
  <si>
    <t>Procedura negoziata EXPRIVIA SPA (2)</t>
  </si>
  <si>
    <t>Procedura negoziata per l’affidamento dei servizi di manutenzione, assistenza tecnica e servizi professionali degli applicativi utilizzati in licenza d’uso presso le Aziende sanitarie dell’Emilia-Romagna e l’Ospedale di Sassuolo - DITTA EXPRIVIA SPA</t>
  </si>
  <si>
    <t>8137014C5D</t>
  </si>
  <si>
    <t>Soluzioni infusionali per irrigazione di grandi volumi 3</t>
  </si>
  <si>
    <t>Appalto specifico per la fornitura di soluzioni infusionali per irrigazione di grandi volumi - Edizione 3-bis</t>
  </si>
  <si>
    <t>7758151</t>
  </si>
  <si>
    <t>Prodotti cartari, detergenti, cosmetici e accessori per comunità 4</t>
  </si>
  <si>
    <t>Fornitura di prodotti cartari, detergenti e cosmetici e accessori per comunità a ridotto impatto ambientale 4</t>
  </si>
  <si>
    <t>Appalto specifico per la fornitura di prodotti cartari, detergenti e cosmetici e accessori per comunità a ridotto impatto ambientale 4</t>
  </si>
  <si>
    <t>7638509</t>
  </si>
  <si>
    <t>Dispositivi a ultrasuoni e a radiofrequenza per la coagulazione vasale e la dissezione tissutale 2</t>
  </si>
  <si>
    <t>Dispositivi a ultrasuoni e a radiofrequenza per la coagulazione vasale e dissezione tissutale 2</t>
  </si>
  <si>
    <t>Appalto specifico per la fornitura di dispositivi a ultrasuoni e a radiofrequenza per la coagulazione vasale e la dissezione tissutale per il territorio della regione Emilia-Romagna 2^ edizione</t>
  </si>
  <si>
    <t>7630745</t>
  </si>
  <si>
    <t>Servizi per la progettazione, elaborazione e validazione di dati geografici e topografici per la gestione del territorio 2</t>
  </si>
  <si>
    <t>Servizi di progettazione, elaborazione e validazione di dati cartografici 2</t>
  </si>
  <si>
    <t>Procedura aperta per l'acquisizione di servizi per la progettazione, elaborazione e validazione di dati geografici e topografici per la gestione del territorio 2</t>
  </si>
  <si>
    <t>8143536280</t>
  </si>
  <si>
    <t>Ausili per la mobilità dei disabili</t>
  </si>
  <si>
    <t>PROCEDURA APERTA PER LA FORNITURA DI AUSILI PER LA MOBILITA’ DEI DISABILI</t>
  </si>
  <si>
    <t>7635310</t>
  </si>
  <si>
    <t>Materiale da medicazione classica 3 (Garze per sala operatoria)</t>
  </si>
  <si>
    <t>Appalto Specifico (SDA) - Medicazione classica 3 - Garze per sala operatoria</t>
  </si>
  <si>
    <t>Appalto Specifico per la fornitura di materiale da medicazione classica 3 - Garze per sala operatoria</t>
  </si>
  <si>
    <t>7638782</t>
  </si>
  <si>
    <t>Sistemi di terapia a pressione negativa per il trattamento di lesioni cutanee</t>
  </si>
  <si>
    <t>Terapia Pressione Negativa</t>
  </si>
  <si>
    <t>PROCEDURA APERTA PER LA FORNITURA DI SISTEMI DI TERAPIA A PRESSIONE NEGATIVA PER IL TRATTAMENTO DI LESIONI CUTANEE, DISTINTA IN N. 4 LOTTI</t>
  </si>
  <si>
    <t>7632367</t>
  </si>
  <si>
    <t>Servizio di outsourcing logistico per lo stoccaggio di documentazione sanitaria e amministrativa</t>
  </si>
  <si>
    <t xml:space="preserve">Servizio di outsourcing logistico riguardante lo stoccaggio di documentazione sanitaria e amministrativa </t>
  </si>
  <si>
    <t>8181123C43</t>
  </si>
  <si>
    <t>Servizio di trasporto scolastico per i comuni dell’Emilia-Romagna 2</t>
  </si>
  <si>
    <t xml:space="preserve">Servizio per il trasporto scolastico per i comuni della Regione Emilia-Romagna 2 </t>
  </si>
  <si>
    <t>Procedura aperta suddivisa in 11 lotti territoriali per l’affidamento del servizio di trasporto scolastico per i comuni della Regione Emilia-Romagna 2</t>
  </si>
  <si>
    <t>Revocato</t>
  </si>
  <si>
    <t>7674199</t>
  </si>
  <si>
    <t>Aghi e siringhe 4</t>
  </si>
  <si>
    <t>Fornitura di aghi, siringhe, aghi cannula e tappi per catetere 4</t>
  </si>
  <si>
    <t>Procedura aperta per la fornitura di aghi, siringhe, aghi cannula e tappi per catetere 4</t>
  </si>
  <si>
    <t>7802969</t>
  </si>
  <si>
    <t>Polizza RCT Fauna - RCT/RCO per RER</t>
  </si>
  <si>
    <t>Polizza RCT/RCO Regione Emilia Romagna</t>
  </si>
  <si>
    <t>Procedura negoziata per l’affidamento della Polizza RCT Fauna - RCT/RCO Regione Emilia- Romagna.</t>
  </si>
  <si>
    <t>82069204A1</t>
  </si>
  <si>
    <t>PC Notebook 9</t>
  </si>
  <si>
    <t>Appalto Specifico (SDA) - PC Notebook 9, acquisto (Lotto 1) e noleggio (Lotto 2)</t>
  </si>
  <si>
    <t>Appalto specifico per la fornitura in acquisto (Lotto 1) e noleggio (Lotto 2) di Personal Computer Notebook 9, dispositivi opzionali e servizi connessi.</t>
  </si>
  <si>
    <t>7760078</t>
  </si>
  <si>
    <t>Medicinale innovativo Onpattro - Patisiran</t>
  </si>
  <si>
    <t>Procedura negoziata per la fornitura del medicinale innovativo Onpattro - Patisiran</t>
  </si>
  <si>
    <t>82518390F7</t>
  </si>
  <si>
    <t>Energia elettrica 14</t>
  </si>
  <si>
    <t>FORNITURA DI ENERGIA ELETTRICA 14</t>
  </si>
  <si>
    <t xml:space="preserve">FORNITURA DI ENERGIA ELETTRICA 14 INDETTO NELL’AMBITO DEL SISTEMA DINAMICO DI ACQUISIZIONE (SDA) “ENERGIA ELETTRICA VERDE E GAS NATURALE” </t>
  </si>
  <si>
    <t>7723337</t>
  </si>
  <si>
    <t>Gas naturale 17</t>
  </si>
  <si>
    <t>FORNITURA DI GAS NATURALE 17</t>
  </si>
  <si>
    <t>FORNITURA DI GAS NATURALE 17 PER GLI ENTI LOCALI E PER LE AZIENDE SANITARIE DELLA REGIONE EMILIA-ROMAGNA A SEGUITO DI ISTITUZIONE DI SDA ENERGIA ELETTRICA VERDE E GAS NATURALE</t>
  </si>
  <si>
    <t>7723338</t>
  </si>
  <si>
    <t>Progettazione, sviluppo e gestione di una piattaforma applicativa “SegnalER”</t>
  </si>
  <si>
    <t>Procedura aperta per l’acquisizione di servizi per progettazione, sviluppo, implementazione e gestione di una piattaforma applicativa “SegnalER” relativa alle segnalazioni per la sicurezza delle cure e ai sinistri delle strutture sanitarie nella Regione Emilia-Romagna</t>
  </si>
  <si>
    <t>8263921358</t>
  </si>
  <si>
    <t>Medicinali RER 2020 - 2024</t>
  </si>
  <si>
    <t>Fornitura di medicinali RER 2020-2024</t>
  </si>
  <si>
    <t>Appalto specifico per la fornitura di medicinali RER 2020-2024</t>
  </si>
  <si>
    <t>7847655</t>
  </si>
  <si>
    <t>2021</t>
  </si>
  <si>
    <t>Materiale da medicazione classica 4 - Tamponi, Garze, Bende e Reti elasticizzate</t>
  </si>
  <si>
    <t>Appalto specifico per la fornitura di materiale da medicazione classica 4</t>
  </si>
  <si>
    <t>Bando Rettificato - Bando Rettificato - Appalto Specifico per la fornitura di Materiale da medicazione classica 4 tamponi, garze, ovatta, bendi e rete elasticizzate</t>
  </si>
  <si>
    <t>8017531</t>
  </si>
  <si>
    <t>Abbonamenti a riviste scientifiche 3</t>
  </si>
  <si>
    <t>Abbonamenti a riviste e periodici 3</t>
  </si>
  <si>
    <t xml:space="preserve">Servizio di gestione e fornitura di abbonamenti a periodici, italiani e stranieri, banche dati e servizi connessi per le Biblioteche delle Amministrazioni e delle Aziende Sanitarie della Regione Emilia-Romagna </t>
  </si>
  <si>
    <t>8340701434</t>
  </si>
  <si>
    <t>Radiofarmaci 3</t>
  </si>
  <si>
    <t>FORNITURA DI RADIOFARMACI E SORGENTI RADIOATTIVE - 3° EDIZIONE</t>
  </si>
  <si>
    <t>Appalto specifico per la fornitura di radiofarmaci per le esigenze delle Aziende sanitarie della Regione Emilia-Romagna - terza edizione</t>
  </si>
  <si>
    <t>7897052</t>
  </si>
  <si>
    <t>Farmaci sostitutivi del fattore VIII di terza generazione</t>
  </si>
  <si>
    <t>Procedura negoziata per la fornitura di farmaci a base del fattore VIII ricombinante di 3° generazione</t>
  </si>
  <si>
    <t>7747708</t>
  </si>
  <si>
    <t>Vaccini antinfluenzali 2020-2021</t>
  </si>
  <si>
    <t>Procedura negoziata per la fornitura di un vaccino antinfluenzale adiuvato con MF59 2020-2021</t>
  </si>
  <si>
    <t>PROCEDURA NEGOZIATA, AI SENSI DELL'ART. 63, COMMA 2, LETT. B) DEL D.LGS. 50/2016, PER LA FORNITURA DI UN VACCINO ANTINFLUENZALE ADIUVATO CON MF59 PER LA CAMPAGNA VACCINALE 2020-2021</t>
  </si>
  <si>
    <t>82960461BC</t>
  </si>
  <si>
    <t>Valvole aortiche percutanee 2</t>
  </si>
  <si>
    <t>Fornitura di valvole aortiche percutanee 2</t>
  </si>
  <si>
    <t>Procedura aperta per l'affidamento della fornitura di valvole aortiche percutanee – 2° edizione</t>
  </si>
  <si>
    <t>7755359</t>
  </si>
  <si>
    <t>Fornitura licenze software Autodesk</t>
  </si>
  <si>
    <t>Appalto Specifico (SDA) - Fornitura licenze Autodesk per la Regione Emilia-Romagna</t>
  </si>
  <si>
    <t xml:space="preserve">Appalto specifico per la fornitura di licenze Autodesk per la Giunta e l'Agenzia per la Sicurezza Territoriale e la Protezione Civile della Regione Emilia-Romagna </t>
  </si>
  <si>
    <t>7906518</t>
  </si>
  <si>
    <t>Servizio di notificazione tramite posta</t>
  </si>
  <si>
    <t>Procedura aperta per l’affidamento del servizio di notificazione tramite posta</t>
  </si>
  <si>
    <t>7766193</t>
  </si>
  <si>
    <t>Sistemi infusionali 2</t>
  </si>
  <si>
    <t>PROCEDURA APERTA PER LA FORNITURA IN SERVICE DI POMPE DA INFUSIONE (VOLUMETRICHE/A SIRINGA), DI SISTEMI DI IMPILAMENTO (RACK), SERVIZI DI MANUTENZIONE E ALTRI SERVIZI ACCESSORI E PER LA FORNITURA DI POMPE DA  INFUSIONE A SIRINGA IN ACQUISTO</t>
  </si>
  <si>
    <t>7764226</t>
  </si>
  <si>
    <t>Accessori per la consumazione dei pasti a ridotto impatto ambientale 4</t>
  </si>
  <si>
    <t>Fornitura di accessori per la consumazione dei pasti a ridotto impatto ambientale 4</t>
  </si>
  <si>
    <t>Appalto specifico per la fornitura di accessori per la consumazione dei pasti a ridotto impatto ambientale 4</t>
  </si>
  <si>
    <t>7770083</t>
  </si>
  <si>
    <t>Servizi di digitalizzazione di cartelle cliniche ospedaliere e prescrizioni farmaceutiche</t>
  </si>
  <si>
    <t xml:space="preserve">Servizi di digitalizzazione di cartelle cliniche ospedaliere e prescrizioni farmaceutiche </t>
  </si>
  <si>
    <t xml:space="preserve">Procedura aperta per l’affidamento di servizi di digitalizzazione di cartelle cliniche ospedaliere, prescrizioni farmaceutiche e relativi servizi accessori </t>
  </si>
  <si>
    <t>8330569B01</t>
  </si>
  <si>
    <t>Medicinali biologici e biosimilari RER 2020-2024</t>
  </si>
  <si>
    <t>MEDICINALI BIOLOGICI E BIOSIMILIARI PER LE AZIENDE SANITARIE DELLA REGIONE EMILIA-ROMAGNA 2020 - 2024</t>
  </si>
  <si>
    <t>APPALTO SPECIFICO PER MEDICINALI BIOLOGICI E BIOSIMILIARI PER LE AZIENDE SANITARIE DELLA REGIONE EMILIA-ROMAGNA 2020 - 2024</t>
  </si>
  <si>
    <t>7789155</t>
  </si>
  <si>
    <t>Catalogazione del patrimonio bibliografico delle biblioteche del territorio regionale</t>
  </si>
  <si>
    <t>Catalogazione del patrimonio bibliografico delle biblioteche del territorio emiliano-romagnolo</t>
  </si>
  <si>
    <t>Procedura aperta per l'affidamento di servizi di catalogazione del patrimonio bibliografico appartenente alle biblioteche del territorio emiliano-romagnolo-Articolata in 2 Lotti.</t>
  </si>
  <si>
    <t>7778281</t>
  </si>
  <si>
    <t>Servizi di supporto strategico-organizzativo per l'Agenzia Intercent-ER</t>
  </si>
  <si>
    <t>Acquisizione di servizi di supporto strategico organizzativo per l’Agenzia Intercent-ER</t>
  </si>
  <si>
    <t>Procedura aperta per l’acquisizione di servizi di supporto strategico organizzativo per l’Agenzia Intercent-ER</t>
  </si>
  <si>
    <t>8323221B3E</t>
  </si>
  <si>
    <t>Sistemi diagnostici per la determinazione di HPV-DNA in prelievi cervico-vaginali 2</t>
  </si>
  <si>
    <t>Sistemi diagnostici per la determinazione di HPV-DNA in prelievi cervico vaginali 2</t>
  </si>
  <si>
    <t>Procedura aperta per la fornitura di Sistemi diagnostici per la determinazione di HPV-DNA in prelievi cervico vaginali 2</t>
  </si>
  <si>
    <t>83271841A0</t>
  </si>
  <si>
    <t>Dispositivi di protezione individuale per la Regione Emilia-Romagna, gli Enti Regionali e gli Enti Locali</t>
  </si>
  <si>
    <t>Fornitura di DPI per la Regione, gli Enti regionali e gli EE.LL.</t>
  </si>
  <si>
    <t>Procedura negoziata senza pubblicazione del bando di gara per la fornitura di DPI per la Regione, gli Enti regionali e gli EE.LL.</t>
  </si>
  <si>
    <t>7791123</t>
  </si>
  <si>
    <t>Fornitura di nuove versioni di basi dati geografiche e topografiche</t>
  </si>
  <si>
    <t>Procedura aperta per la fornitura di nuove versioni di basi dati geografiche e topografiche relative alla cartografia di base del territorio regionale.</t>
  </si>
  <si>
    <t>8388248939</t>
  </si>
  <si>
    <t>Nutrizione parenterale 3</t>
  </si>
  <si>
    <t>Appalto specifico per la fornitura di soluzioni per nutrizione parenterale 3° edizione</t>
  </si>
  <si>
    <t>APPALTO SPECIFICO PER LA FORNITURA DI SOLUZIONI PER NUTRIZIONE PARENTERALE 3° edizione</t>
  </si>
  <si>
    <t>8146309</t>
  </si>
  <si>
    <t>Servizi finalizzati a contrastare l’insorgenza di focolai delle malattie diffusive del bestiame comprese l’influenza aviaria e la peste suina africana</t>
  </si>
  <si>
    <t>Servizi finalizzati a contrastare l’insorgenza di focolai delle malattie diffusive del bestiame comprese l’influenza aviaria e la peste suina africana.</t>
  </si>
  <si>
    <t>Procedura aperta per l’acquisizione di servizi finalizzati a contrastare l’insorgenza di focolai delle malattie diffusive del bestiame comprese l’influenza aviaria e la peste suina africana.</t>
  </si>
  <si>
    <t>83816769D6</t>
  </si>
  <si>
    <t>PC DESKTOP 9 E PC NOTEBOOK 10</t>
  </si>
  <si>
    <t>Appalto Specifico (SDA) - Acquisto e noleggio di PC Desktop 9 e PC Notebook 10</t>
  </si>
  <si>
    <t>Appalto specifico per la fornitura in acquisto e noleggio di PC Desktop 9 e PC Notebook 10, dispositivi opzionali e servizi connessi</t>
  </si>
  <si>
    <t>7952087</t>
  </si>
  <si>
    <t>Servizio di polizza assicurativa sanitaria 2</t>
  </si>
  <si>
    <t>Servizio Assicurativo Polizza Sanitaria 2</t>
  </si>
  <si>
    <t>Procedura aperta per l’affidamento del servizio assicurativo Polizza Sanitaria 2</t>
  </si>
  <si>
    <t>7824701</t>
  </si>
  <si>
    <t>Servizi archivistici per la conservazione digitale e per l'archivio di San Giorgio di Piano</t>
  </si>
  <si>
    <t>Servizi archivistici a supporto della conservazione digitale e dell’archivio regionale</t>
  </si>
  <si>
    <t>Procedura aperta per l’acquisizione di servizi archivistici a supporto della conservazione digitale e dell’archivio regionale</t>
  </si>
  <si>
    <t>8570897FF0</t>
  </si>
  <si>
    <t>Noleggio Fotocopiatrici 7</t>
  </si>
  <si>
    <t>Appalto Specifico (SDA) - Noleggio fotocopiatrici digitali 7</t>
  </si>
  <si>
    <t>Appalto specifico per la fornitura in noleggio di macchine fotocopiatrici digitali 7</t>
  </si>
  <si>
    <t>8161355</t>
  </si>
  <si>
    <t>Vaccino anti pneumococcico 13-valente</t>
  </si>
  <si>
    <t>Procedura negoziata per l'affidamento della fornitura di un vaccino pneumococcico polisaccaridico coniugato 13valente adsorbito pediatrico 2021-2022</t>
  </si>
  <si>
    <t>Procedura negoziata per l'affidamento della fornitura di vaccino pneumococcico polisaccaridico coniugato 13valente adsorbito pediatrico 2021-2022</t>
  </si>
  <si>
    <t>85038395F0</t>
  </si>
  <si>
    <t>AGHI, SPECIALI E PER ANESTESIA</t>
  </si>
  <si>
    <t>Fornitura di aghi per anestesia</t>
  </si>
  <si>
    <t>Procedura aperta per la fornitura di aghi per anestesia</t>
  </si>
  <si>
    <t>8367395</t>
  </si>
  <si>
    <t>ENDOPROTESI CORONARICHE 4</t>
  </si>
  <si>
    <t>Endoprotesi coronariche 4</t>
  </si>
  <si>
    <t>Procedura aperta per la fornitura di endoprotesi coronariche 4</t>
  </si>
  <si>
    <t>7980472</t>
  </si>
  <si>
    <t>NOLEGGIO SISTEMI ANTIDECUBITO 4</t>
  </si>
  <si>
    <t>Fornitura a noleggio di sistemi antidecubito 4</t>
  </si>
  <si>
    <t>Procedura aperta per la fornitura a noleggio di sistemi antidecubito 4</t>
  </si>
  <si>
    <t>8369296</t>
  </si>
  <si>
    <t>2022</t>
  </si>
  <si>
    <t>TNT STERILE 2</t>
  </si>
  <si>
    <t>Fornitura di TNT Sterile 2</t>
  </si>
  <si>
    <t>Appalto specifico per la Fornitura di TNT Sterile 2^ edizione</t>
  </si>
  <si>
    <t>8651204</t>
  </si>
  <si>
    <t>MEDICAZIONI  ESCLUSIVE 3</t>
  </si>
  <si>
    <t xml:space="preserve">Fornitura di materiale da medicazione avanzata e speciale “esclusivi 3” </t>
  </si>
  <si>
    <t xml:space="preserve">Procedura negoziata ai sensi dell’art. 63 comma 2 lett. b) del D.lgs. 50/2016, per la fornitura di materiale da medicazione avanzata e speciale “esclusivi 3” </t>
  </si>
  <si>
    <t>8334245</t>
  </si>
  <si>
    <t>Servizi di informazione giornalistica a mezzo di agenzie di stampa</t>
  </si>
  <si>
    <t>Servizi di informazione giornalistica a mezzo delle Agenzie di Stampa per la Giunta e l’Assemblea Legislativa della Regione Emilia-Romagna 2</t>
  </si>
  <si>
    <t>Procedura aperta per l’affidamento dei servizi di informazione giornalistica a mezzo delle agenzie di stampa a favore della Giunta regionale e dell’Assemblea Legislativa della Regione Emilia-Romagna 2</t>
  </si>
  <si>
    <t>7868826</t>
  </si>
  <si>
    <t>ATTIVITÀ DI SORVEGLIANZA SANITARIA E ALTRE ATTIVITÀ SPETTANTI AL MEDICO COMPETENTE</t>
  </si>
  <si>
    <t>Servizio di Attività di Sorveglianza Sanitaria e altre attività spettanti al Medico Competente</t>
  </si>
  <si>
    <t>Procedura Aperta per l' affidamento del Servizio di Attività di Sorveglianza Sanitaria e altre attività spettanti al Medico Competente ex art. 39, c. 2 lett. a) del D. Lgs. n. 81/2008</t>
  </si>
  <si>
    <t>8427039493</t>
  </si>
  <si>
    <t>Noleggio auto con conducente 5</t>
  </si>
  <si>
    <t>Noleggio auto con conducente per il trasporto persone 5</t>
  </si>
  <si>
    <t>Procedura aperta per il servizio di noleggio auto con conducente per il trasporto persone 5</t>
  </si>
  <si>
    <t>8451322B88</t>
  </si>
  <si>
    <t>MEZZI DI SOLLEVAMENTO E FUORISTRADA PICKUP ALLESTITI CON MODULO AIB</t>
  </si>
  <si>
    <t>Mezzi di sollevamento e fuoristrada pick-up allestiti con modulo antincendio boschivo (AIB), per la Protezione Civile</t>
  </si>
  <si>
    <t>Procedura aperta per la fornitura di mezzi di sollevamento e fuoristrada pick-up allestiti con modulo antincendio boschivo (AIB) per la Protezione Civile</t>
  </si>
  <si>
    <t>7914584</t>
  </si>
  <si>
    <t>RISTORAZIONE SCOLASTICA 2</t>
  </si>
  <si>
    <t xml:space="preserve">Ristorazione scolastica 2 </t>
  </si>
  <si>
    <t>Procedura aperta per l'affidamento del servizio di ristorazione scolastica 2 a ridotto impatto ambientale.</t>
  </si>
  <si>
    <t>8708632</t>
  </si>
  <si>
    <t>Abbonamenti agevolati TPER 2021-2022</t>
  </si>
  <si>
    <t>Procedura negoziata senza bando di gara per la fornitura da parte di TPER di abbonamenti annuali agevolati nei bacini di Bologna e Ferrara per i dipendenti della Regione Emilia-Romagna, Arpae, ER.GO, Art-ER, Lepida, Atersir, Agenzia Regionale per il Lavoro (ARL) e Città metropolitana di Bologna per l'annualità 2021/2022</t>
  </si>
  <si>
    <t>890905833D</t>
  </si>
  <si>
    <t>Servizi integrati di lavanoleggio per l'AUSL Romagna</t>
  </si>
  <si>
    <t>Lava-noleggio AUSL Romagna e IRST</t>
  </si>
  <si>
    <t>Procedura aperta per l’affidamento dei servizi integrati di lava-noleggio a ridotto impatto ambientale per l’Azienda USL della Romagna e l’IRST di Meldola</t>
  </si>
  <si>
    <t>8691087FDD</t>
  </si>
  <si>
    <t>SERVIZIO SOSTITUTIVO DI MENSA MEDIANTE BUONO PASTO ELETTRONICO</t>
  </si>
  <si>
    <t>SERVIZIO SOSTITUTIVO DI MENSA MEDIANTE BUONO PASTO ELETTRONICO2</t>
  </si>
  <si>
    <t xml:space="preserve">Procedura aperta per l'affidamento del servizio sostitutivo di mensa mediante buono pasto elettronico2. </t>
  </si>
  <si>
    <t>8087739</t>
  </si>
  <si>
    <t>Procedura aperta per la fornitura di arredi per strutture scolastiche 4</t>
  </si>
  <si>
    <t>8410544</t>
  </si>
  <si>
    <t>RISTORAZIONE PER L'AUSL ROMAGNA</t>
  </si>
  <si>
    <t xml:space="preserve">Servizio di ristorazione collettiva a ridotto impatto ambientale per l’Azienda USL Romagna </t>
  </si>
  <si>
    <t xml:space="preserve">Procedura aperta per l’affidamento del servizio di ristorazione collettiva a ridotto impatto ambientale per l’Azienda USL Romagna </t>
  </si>
  <si>
    <t>8192279</t>
  </si>
  <si>
    <t>SERVIZIO DI TESORERIA PER LE AZIENDE SANITARIE 2</t>
  </si>
  <si>
    <t>Servizio di tesoreria per le Aziende sanitarie della Regione Emilia-Romagna 2</t>
  </si>
  <si>
    <t>Procedura aperta per l’affidamento del servizio di tesoreria per le Aziende sanitarie della Regione Emilia-Romagna 2</t>
  </si>
  <si>
    <t>8825511213</t>
  </si>
  <si>
    <t>2023</t>
  </si>
  <si>
    <t>MASSA VESTIARIO 4</t>
  </si>
  <si>
    <t>Vestiario e buffetteria a ridotto impatto ambientale per i Comandi di Polizia Locale della Regione Emilia-Romagna 4</t>
  </si>
  <si>
    <t>Procedura aperta per la fornitura di vestiario e buffetteria a ridotto impatto ambientale per i Comandi di Polizia Locale della Regione Emilia-Romagna 4</t>
  </si>
  <si>
    <t>9283770</t>
  </si>
  <si>
    <t>DISPOSITIVI DI PROTEZIONE INDIVIDUALE 4</t>
  </si>
  <si>
    <t>Dispositivi di protezione individuale 4</t>
  </si>
  <si>
    <t>Procedura aperta per la fornitura di dispositivi di protezione individuale 4</t>
  </si>
  <si>
    <t>8860275</t>
  </si>
  <si>
    <t>Abbigliamento tecnico</t>
  </si>
  <si>
    <t xml:space="preserve">Abbigliamento tecnico e di rappresentanza a ridotto impatto ambientale per la Protezione Civile (ARSTPC) </t>
  </si>
  <si>
    <t>Procedura aperta per la fornitura di abbigliamento tecnico e di rappresentanza a ridotto impatto ambientale e servizi connessi per il personale dell’Agenzia Regionale Sicurezza Territoriale e Protezione Civile della Regione Emilia-Romagna</t>
  </si>
  <si>
    <t>88468657F2</t>
  </si>
  <si>
    <t>DIGITALIZZAZIONE FASCICOLI GIUDIZIARI INERENTI VOLONTARIA GIURISDIZIONE PENDENTI</t>
  </si>
  <si>
    <t>Procedura aperta per la Digitalizzazione dei Fascicoli Giudiziari</t>
  </si>
  <si>
    <t>Procedura aperta per l'affidamento del servizio di digitalizzazione dei fascicoli di volontaria giurisdizione previsto dal Progetto "Uffici di prossimità- Regione Emilia-Romagna", nell'ambito del Programma operativo complementare al PON Governance e Capacità Istituzionale 2014-2020.</t>
  </si>
  <si>
    <t>9830149F90</t>
  </si>
  <si>
    <t>Vaccino quadrivalente contro difterite, tetano, pertosse e poliomelite 2020-2022</t>
  </si>
  <si>
    <t>Appalto specifico per la fornitura di un Vaccino contro difterite/pertosse/poliomielite/tetano (a partire dai 3 anni di età)</t>
  </si>
  <si>
    <t>7845827</t>
  </si>
  <si>
    <t>Prodotti per nutrizione parenterale (in esclusiva)</t>
  </si>
  <si>
    <t>Procedura negoziata fornitura di prodotti per nutrizione parentele in esclusiva</t>
  </si>
  <si>
    <t>PROCEDURA NEGOZIATA, SENZA PREVIA PUBBLICAZIONE DEL BANDO DI GARA, AI SENSI DELL’ART. 63, COMMA 2, LETTERA B) DEL D.LGS. 50/2016 PER LA FORNITURA DI PRODOTTI PER NUTRIZIONE PARENTERALE IN ESCLUSIVA</t>
  </si>
  <si>
    <t>8368783</t>
  </si>
  <si>
    <t>Farmaci esclusivi Erenumab, Framanezumab, Galcanezumab</t>
  </si>
  <si>
    <t xml:space="preserve">Procedura negoziata per la fornitura di farmaci esclusivi erenumab-galcanezumab-fremanezumab </t>
  </si>
  <si>
    <t>Procedura negoziata per la fornitura di farmaci per la profilassi dell'emicrania cronica e/o episodica: erenumab (Aimovig®), galcanezumab (Emgality®), fremanezumab (Ajovy®)”.</t>
  </si>
  <si>
    <t>7847473</t>
  </si>
  <si>
    <t>Farmaco innovativo Brineura</t>
  </si>
  <si>
    <t>Procedura negoziata per la fornitura del farmaco innovativo Brineura</t>
  </si>
  <si>
    <t>fornitura farmaco innovativo Brineura</t>
  </si>
  <si>
    <t>8437058085</t>
  </si>
  <si>
    <t>Guanti sintetici monouso per attività assistenziale</t>
  </si>
  <si>
    <t>Appalto specifico per la fornitura di GUANTI sintetici monouso per attività assistenziale</t>
  </si>
  <si>
    <t>Appalto specifico per la fornitura di Guanti sintetici monouso per attività assistenziale</t>
  </si>
  <si>
    <t>7942036</t>
  </si>
  <si>
    <t>Medicinali biologici e biosimilari 2021-2022</t>
  </si>
  <si>
    <t>PROCEDURA NEGOZIATA PER LA FORNITURA DI MEDICINALI BIOLOGICI E BIOSIMILARI 2021-2022</t>
  </si>
  <si>
    <t>8000156</t>
  </si>
  <si>
    <t>Suture chirurgiche sintetiche</t>
  </si>
  <si>
    <t>Fornitura di suture chirurgiche sintetiche destinate alle Aziende sanitarie della Regione Emilia-Romagna - 1° tranche</t>
  </si>
  <si>
    <t>Procedura aperta per l’affidamento della fornitura di suture chirurgiche sintetiche destinate alle Aziende sanitarie della Regione Emilia-Romagna– 1° tranche</t>
  </si>
  <si>
    <t>8000716</t>
  </si>
  <si>
    <t>Medicinali RER 2021-2024</t>
  </si>
  <si>
    <t>Fornitura di medicinali RER 2021-2024</t>
  </si>
  <si>
    <t>Appalto specifico per la fornitura di medicinali RER 2021-2024</t>
  </si>
  <si>
    <t>8027990</t>
  </si>
  <si>
    <t>Servizi di supporto all’Agenzia Regionale per il Lavoro per i controlli in materia di accreditamento ai servizi per il lavoro e tirocini extracurriculari</t>
  </si>
  <si>
    <t>ACQUISIZIONE DI SERVIZI DI SUPPORTO TECNICO ALLA AGENZIA REGIONALE PER IL LAVORO DELL’EMILIA-ROMAGNA PER I CONTROLLI IN MATERIA DI ACCREDITAMENTO AI SERVIZI PER IL LAVORO E TIROCINI EXTRACURRICULARI</t>
  </si>
  <si>
    <t>PROCEDURA APERTA SERVIZI DI SUPPORTO TECNICO ALLA AGENZIA REGIONALE PER IL LAVORO DELL’EMILIA-ROMAGNA PER I CONTROLLI IN MATERIA DI ACCREDITAMENTO AI SERVIZI PER IL LAVORO E TIROCINI EXTRACURRICULARI</t>
  </si>
  <si>
    <t>8033503</t>
  </si>
  <si>
    <t>Medicinale innovativo Onpattro - Patisiran 2</t>
  </si>
  <si>
    <t>Procedura negoziata per la fornitura del farmaco innovativo ONPATTRO 2</t>
  </si>
  <si>
    <t xml:space="preserve">PROCEDURA NEGOZIATA, SENZA PREVIA PUBBLICAZIONE DEL BANDO DI GARA, AI SENSI DELL’ART. 63, COMMA 2, LETTERA B) DEL D.LGS. 50/2016 PER LA FORNITURA DEL FARMACO INNOVATIVO “ONPATTRO” N. 2 </t>
  </si>
  <si>
    <t>8034291</t>
  </si>
  <si>
    <t>Dispositivi medici e dispositivi di protezione individuale per le aziende sanitarie dell’emilia-romagna nell’ambito dell’emergenza covid-19 - anno 2021</t>
  </si>
  <si>
    <t>Procedura negoziata d’urgenza per la fornitura di dispositivi medici e dispositivi di protezione individuale nell’ambito dell’emergenza Covid-19 - 2021</t>
  </si>
  <si>
    <t>Procedura negoziata d’urgenza, senza previa pubblicazione del bando, per la fornitura di dispositivi medici e dispositivi di protezione individuale destinati alle Aziende sanitarie della Regione Emilia-Romagna nell’ambito dell’emergenza Covid-19 – Anno 2021</t>
  </si>
  <si>
    <t>8034976</t>
  </si>
  <si>
    <t>FARMACI INNOVATIVI PALYNZIQ (PEGVALIASE) - GIVLAARI (GIVOSIRAN) - POTELIGEO (MOGAMULIZUMAB)</t>
  </si>
  <si>
    <t xml:space="preserve">PROCEDURA NEGOZIATA PER LA FORNITURA DEI FARMACI INNOVATIVI    PALYNZIQ - GIVLAARI - POTELIGEO </t>
  </si>
  <si>
    <t xml:space="preserve">procedura negoziata senza previa pubblicazione del bando di gara, ai sensi dell’articolo 63, comma 2, lettera b) del D. Lgs. 50/2016 per la fornitura dei farmaci innovativi “PALYNZIQ” (pegvaliase), “GIVLAARI” (givosiran) e “POTELIGEO” (mogamulizumab) </t>
  </si>
  <si>
    <t>8049851</t>
  </si>
  <si>
    <t>Medicinali biologici e biosimilari 2021-2022 Bis</t>
  </si>
  <si>
    <t>Procedura negoziata per la fornitura di medicinali biologici e biosimilari 2021-2022 bis</t>
  </si>
  <si>
    <t xml:space="preserve">PROCEDURA NEGOZIATA, SENZA PREVIA PUBBLICAZIONE DEL BANDO DI GARA, AI SENSI DELL’ART. 63, COMMA 2, LETTERA B) DEL D.LGS. 50/2016 PER LA FORNITURA DI MEDICINALI BIOLOGICI E BIOSIMILARI 2021-2022 BIS </t>
  </si>
  <si>
    <t>8075522</t>
  </si>
  <si>
    <t>Vaccini antinfluenzali 2021-22</t>
  </si>
  <si>
    <t>Vaccini antinfluenzali per la campagna vaccinale 2021-2022 - 17^ Edizione</t>
  </si>
  <si>
    <t>Appalto specifico per la fornitura di vaccini antinfluenzali per la campagna vaccinale 2021-2022 - 17^ Edizione</t>
  </si>
  <si>
    <t>8086192</t>
  </si>
  <si>
    <t>Vaccini antinfluenzali 2021-22 "esclusivi"</t>
  </si>
  <si>
    <t>Vaccino antinfluenzale tetravalente subunità, coltivato su colture cellulari 2021-2022</t>
  </si>
  <si>
    <t>Procedura negoziata per la fornitura di un vaccino antinfluenzale tetravalente subunità, coltivato su colture cellulari per la campagna vaccinale 2021-2022 - 17^ edizione</t>
  </si>
  <si>
    <t>8146215</t>
  </si>
  <si>
    <t>Noleggio di attrezzature per il Centro Stampa regionale e servizi di stampa digitale, assistenza, supporto e formazione 2</t>
  </si>
  <si>
    <t>Noleggio HW, SW e Servizi di stampa digitale per il Centro Stampa Regionale 2</t>
  </si>
  <si>
    <t>Procedura aperta per l'acquisizione in noleggio di attrezzature Hardware e Software e dei servizi di stampa digitale, assistenza, supporto e formazione per il Centro Stampa Regionale 2</t>
  </si>
  <si>
    <t>868322471F</t>
  </si>
  <si>
    <t>Vaccini vari ad uso umano 2022-2025 in concorrenza</t>
  </si>
  <si>
    <t>Appalto specifico per la fornitura di vaccini vari ad uso umano 2022-2025</t>
  </si>
  <si>
    <t>8256574</t>
  </si>
  <si>
    <t>Energia elettrica 15</t>
  </si>
  <si>
    <t>FORNITURA DI ENERGIA ELETTRICA 15</t>
  </si>
  <si>
    <t>8146248</t>
  </si>
  <si>
    <t xml:space="preserve">Gas naturale 18   </t>
  </si>
  <si>
    <t>FORNITURA DI GAS NATURALE 18</t>
  </si>
  <si>
    <t>8146294</t>
  </si>
  <si>
    <t>Polizza All Risk per Aziende Sanitarie 2</t>
  </si>
  <si>
    <t>PROCEDURA APERTA PER L’AFFIDAMENTO DELLA POLIZZA ALL RISKS PER AZIENDE SANITARIE 2</t>
  </si>
  <si>
    <t>8219984</t>
  </si>
  <si>
    <t>Corsi di Project Management e Servizi formativi per sviluppare competenze di coaching</t>
  </si>
  <si>
    <t>Servizi di formazione in materia di project management e smart leadership 2021-23</t>
  </si>
  <si>
    <t>Procedura aperta per l’affidamento dei servizi di formazione in materia di project management e smart leadership per gli anni 2021/2022/2023</t>
  </si>
  <si>
    <t>8154398</t>
  </si>
  <si>
    <t>Servizi finanziari per la gestione di un fondo di finanza agevolata</t>
  </si>
  <si>
    <t>Servizio di gestione del fondo regionale multiscopo di finanza agevolata a compartecipazione privata costituito con la delibera di giunta n. 194 del 13/02/2023</t>
  </si>
  <si>
    <t>PROCEDURA APERTA PER L’AFFIDAMENTO DEL SERVIZIO DI GESTIONE DEL FONDO REGIONALE MULTISCOPO DI FINANZA AGEVOLATA A COMPARTECIPAZIONE PRIVATA COSTITUITO CON LA DELIBERA DI GIUNTA N. 194 del 13/02/2023</t>
  </si>
  <si>
    <t>98225164A0</t>
  </si>
  <si>
    <t>Assistenza tecnica per la manutenzione del sistema regionale di accreditamento per la formazione (2022)</t>
  </si>
  <si>
    <t>Assistenza tecnica al sistema regionale di accreditamento per la formazione 2022</t>
  </si>
  <si>
    <t>PROCEDURA APERTA PER L’AFFIDAMENTO DI SERVIZI DI ASSISTENZA TECNICA PER LA MANUTENZIONE CORRETTIVA DEL SISTEMA REGIONALE DI ACCREDITAMENTO PER LA FORMAZIONE PROFESSIONALE 2022</t>
  </si>
  <si>
    <t>92303093F3</t>
  </si>
  <si>
    <t>Servizi postali 2</t>
  </si>
  <si>
    <t>Servizi postali 2 per le Amministrazioni della regione Emilia-Romagna</t>
  </si>
  <si>
    <t>8479073</t>
  </si>
  <si>
    <t>Carta in risme 7</t>
  </si>
  <si>
    <t>Appalto specifico per la fornitura di carta in risme 7</t>
  </si>
  <si>
    <t>8396137</t>
  </si>
  <si>
    <t>Medicinali esclusivi 2021-2023</t>
  </si>
  <si>
    <t>Medicinali Esclusivi 2021 - 2023</t>
  </si>
  <si>
    <t>Appalto Specifico per la fornitura di Medicinali Esclusivi 2021 - 2023 per le aziende sanitarie della Regione Emilia Romagna</t>
  </si>
  <si>
    <t>8217883</t>
  </si>
  <si>
    <t>Vaccino contro herpes zoster 2021 (esclusivo)</t>
  </si>
  <si>
    <t>VACCINO CONTRO L’HERPES ZOSTER, GLICOPROTEICO ADIUVATO 2021-2022</t>
  </si>
  <si>
    <t>PROCEDURA NEGOZIATA PER LA FORNITURA DI UN VACCINO CONTRO L’HERPES ZOSTER, GLICOPROTEICO ADIUVATO (per l’utilizzo in soggetti di età uguale o maggiore di 18 anni) 2021-2022</t>
  </si>
  <si>
    <t>8146190</t>
  </si>
  <si>
    <t>Farmaco innovativo Zolgensma</t>
  </si>
  <si>
    <t>Procedura negoziata per la fornitura del farmaco innovativo ZOLGENSMA</t>
  </si>
  <si>
    <t xml:space="preserve">PROCEDURA NEGOZIATA, SENZA PREVIA PUBBLICAZIONE DEL BANDO DI GARA, AI SENSI DELL’ART. 63, COMMA 2, LETTERA B) DEL D.LGS. 50/2016 PER LA FORNITURA DEL FARMACO INNOVATIVO “ZOLGENSMA" </t>
  </si>
  <si>
    <t>8161951</t>
  </si>
  <si>
    <t>Mezzi di contrasto, radiofarmaci e sorgenti radioattive 2021-2024</t>
  </si>
  <si>
    <t>Appalto specifico per la fornitura di mezzi di contrasto, radiofarmaci e sorgenti radioattive 2021-2024 per le esigenze delle Aziende sanitarie del Servizio Sanitario della Regione Emilia-Romagna</t>
  </si>
  <si>
    <t>8396452</t>
  </si>
  <si>
    <t>Energia elettrica 15-2</t>
  </si>
  <si>
    <t>FORNITURA DI ENERGIA ELETTRICA 15-2</t>
  </si>
  <si>
    <t>8180691</t>
  </si>
  <si>
    <t>Gas naturale 18-2</t>
  </si>
  <si>
    <t>FORNITURA DI GAS NATURALE 18-2</t>
  </si>
  <si>
    <t>8179057</t>
  </si>
  <si>
    <t>Guanti non sterili monouso per farmaci antiblastici, emergenza/urgenza/laboratorio ed attività assistenziale</t>
  </si>
  <si>
    <t>Appalto specifico per la fornitura di Guanti non sterili, monouso per somministrazione farmaci antiblastici, emergenza/urgenza/laboratorio ed attività assistenziale</t>
  </si>
  <si>
    <t>8179821</t>
  </si>
  <si>
    <t>Servizi Assicurativi per l’Agenzia Regionale per il Lavoro dell'Emilia-Romagna</t>
  </si>
  <si>
    <t>Procedura aperta per l’affidamento dei Servizi Assicurativi per l’Agenzia Regionale per il Lavoro della Regione Emilia-Romagna</t>
  </si>
  <si>
    <t>Procedura aperta per l’affidamento dei Servizi Assicurativi per l’Agenzia Regionale per il Lavoro della Regione Emilia-Romagna.</t>
  </si>
  <si>
    <t>8174245</t>
  </si>
  <si>
    <t>Servizio di catalogazione e gestione del patrimonio bibliografico, assistenza tecnica e collaborazione all'attività editoriale e culturale per la Biblioteca dell'Assemblea Legislativa 2</t>
  </si>
  <si>
    <t>Servizio di catalogazione e gestione patrimonio bibliografico Assemblea Legislativa</t>
  </si>
  <si>
    <t xml:space="preserve">Procedura aperta per l'acquisizione di servizi di catalogazione e gestione del patrimonio bibliografico di reference, assistenza tecnica e collaborazione all'attività editoriale e culturale per la biblioteca dell'Assemblea Legislativa della Regione Emilia-Romagna </t>
  </si>
  <si>
    <t>877157008E</t>
  </si>
  <si>
    <t>Medicazione classica - prodotti ortopedici</t>
  </si>
  <si>
    <t>Appalto Specifico per la fornitura di materiale da medicazione per ortopedia</t>
  </si>
  <si>
    <t>8406810</t>
  </si>
  <si>
    <t>Energia elettrica 15-3</t>
  </si>
  <si>
    <t>FORNITURA DI ENERGIA ELETTRICA 15-3</t>
  </si>
  <si>
    <t>Fornitura di energia elettrica 15-3</t>
  </si>
  <si>
    <t>8287529</t>
  </si>
  <si>
    <t>Gas naturale 18-3</t>
  </si>
  <si>
    <t>FORNITURA DI GAS NATURALE 18-3</t>
  </si>
  <si>
    <t>8202788</t>
  </si>
  <si>
    <t>Distributori farmaci, parafarmaci e altri prodotti per Farmacie Comunali 5</t>
  </si>
  <si>
    <t>Distributori farmaci, parafarmaci e altri prodotti per le Farmacie Comunali 5</t>
  </si>
  <si>
    <t xml:space="preserve">Procedura aperta per distributori farmaci, parafarmaci e altri prodotti per farmacie comunali 5 </t>
  </si>
  <si>
    <t>8247343</t>
  </si>
  <si>
    <t>Servizio di pulizia, disinfezione ambientale e altri servizi per le Aziende USL di Bologna e Ferrara a ridotto impatto ambientale 2</t>
  </si>
  <si>
    <t>8388801</t>
  </si>
  <si>
    <t>Guanti sterili chirurgici</t>
  </si>
  <si>
    <t>Appalto specifico per la fornitura di Guanti sterili chirurgici e non</t>
  </si>
  <si>
    <t>8383867</t>
  </si>
  <si>
    <t>Gas naturale 18-4</t>
  </si>
  <si>
    <t>FORNITURA DI GAS NATURALE 18-4</t>
  </si>
  <si>
    <t>8233886</t>
  </si>
  <si>
    <t>Farmaci esclusivi Kaftrio, Symkevi</t>
  </si>
  <si>
    <t>Procedura negoziata fornitura farmaci esclusivi Kaftrio - Symkevi</t>
  </si>
  <si>
    <t xml:space="preserve">PROCEDURA NEGOZIATA, SENZA PREVIA PUBBLICAZIONE DEL BANDO DI GARA, AI SENSI DELL’ART. 63, COMMA 2, LETTERA B) DEL D.LGS. 50/2016 PER LA FORNITURA DEI FARMACI ESCLUSIVI KAFTRIO _ SYMKEVI </t>
  </si>
  <si>
    <t>8282240</t>
  </si>
  <si>
    <t>Medicinali RER 2022-2024</t>
  </si>
  <si>
    <t>Medicinali 2022-2024</t>
  </si>
  <si>
    <t>Appalto specifico per la fornitura di medicinali 2022 - 2024 per le esigenze delle Aziende sanitarie del Servizio Sanitario delle Regioni Emilia-Romagna, Lazio e Sardegna</t>
  </si>
  <si>
    <t>8397753</t>
  </si>
  <si>
    <t>Servizi per la gestione del Sistema di E-Learning SELF e di corsi e-learning per le P.A. dell’Emilia-Romagna</t>
  </si>
  <si>
    <t xml:space="preserve">Servizi per la gestione di SELF e di corsi e-learning </t>
  </si>
  <si>
    <t>Procedura aperta per l'acquisizione di servizi specialistici per la gestione del sistema di E-Learning SELF e di corsi E-Learning per le PP.AA. dell'Emilia-Romagna.</t>
  </si>
  <si>
    <t>917937865B</t>
  </si>
  <si>
    <t xml:space="preserve">Servizi di telefonia su reti fisse e mobili e manutenzione apparati 4 </t>
  </si>
  <si>
    <t>Servizi di telefonia su reti fisse e mobili e manutenzione apparati 4</t>
  </si>
  <si>
    <t>Procedura aperta per la fornitura di servizi di trasmissione dati e voce su reti fisse e mobili e gestione e manutenzione apparati di telefonia 4</t>
  </si>
  <si>
    <t>8379006</t>
  </si>
  <si>
    <t>Vaccini vari ad uso umano 2022-2025 “in concorrenza” - BIS</t>
  </si>
  <si>
    <t>Appalto specifico per la fornitura di vaccini vari ad uso umano 2022-2025 - BIS</t>
  </si>
  <si>
    <t>8371597</t>
  </si>
  <si>
    <t>Farmaco innovativo "esclusivo" Brineura 2</t>
  </si>
  <si>
    <t>Procedura negoziata per la fornitura del farmaco innovativo esclusivo Brineura 2</t>
  </si>
  <si>
    <t xml:space="preserve">Procedura negoziata senza previa pubblicazione del bando di gara, ai sensi dell’articolo 63, comma 2, lettera b) del D. Lgs. 50/2016 per fornitura farmaco innovativo innovativo  Brineura 2 </t>
  </si>
  <si>
    <t>8377826</t>
  </si>
  <si>
    <t>Tamponi COVID-19 rapidi e molecolari</t>
  </si>
  <si>
    <t>Tamponi COVID-19 rapidi e molecolari per le Aziende Sanitarie della Regione Emilia-Romagna</t>
  </si>
  <si>
    <t>PROCEDURA APERTA PER L’AFFIDAMENTO DELLA FORNITURA DI TAMPONI COVID-19 - RAPIDI E MOLECOLARI - PER LE AZIENDE SANITARIE DELLA REGIONE EMILIA - ROMAGNA</t>
  </si>
  <si>
    <t>8370173</t>
  </si>
  <si>
    <t>Filtranti facciali FFP2 – FFP3 per le Aziende sanitarie</t>
  </si>
  <si>
    <t>Fornitura di filtranti facciali FFP2 e FFP3 destinati alle Aziende sanitarie della Regione Emilia-Romagna</t>
  </si>
  <si>
    <t>Procedura aperta per l’affidamento della fornitura di filtranti facciali FFP2 e FFP3 destinati alle Aziende sanitarie della Regione Emilia-Romagna</t>
  </si>
  <si>
    <t>8401029</t>
  </si>
  <si>
    <t>Facchinaggio e trasloco 6</t>
  </si>
  <si>
    <t>Procedura aperta per l'affidamento del servizio di facchinaggio e trasloco, a favore di Enti territoriali, Amministrazioni, Aziende Sanitarie e di tutti i soggetti presenti nel territorio della Regione Emilia-Romagna. Edizione 6.</t>
  </si>
  <si>
    <t>8495083</t>
  </si>
  <si>
    <t>Lancette pungidito, strisce reattive e sistemi per la diagnostica della glicemia (ambito territoriale e ospedaliero) 3</t>
  </si>
  <si>
    <t>Fornitura di lancette pungidito, strisce reattive e sistemi per la diagnostica della glicemia (ambito territoriale e ospedaliero) 3</t>
  </si>
  <si>
    <t>Procedura aperta per la fornitura di lancette pungidito, strisce reattive e sistemi per la diagnostica della glicemia (ambito territoriale e ospedaliero) 3</t>
  </si>
  <si>
    <t>8506568</t>
  </si>
  <si>
    <t>PNRR - Servizi di ingegneria e architettura per le Aziende Sanitarie</t>
  </si>
  <si>
    <t>Servizi di ingegneria ed architettura per le Aziende Sanitarie della Regione Emilia – Romagna per gli interventi relativi al PNRR</t>
  </si>
  <si>
    <t>Procedura aperta per l’affidamento dei servizi di ingegneria ed architettura per le Aziende Sanitarie della Regione Emilia – Romagna per gli interventi relativi al PNRR</t>
  </si>
  <si>
    <t>8458811</t>
  </si>
  <si>
    <t>Medicinali 2022-2024 – 2</t>
  </si>
  <si>
    <t>Medicinali RER 2022-2024 - 2</t>
  </si>
  <si>
    <t>Appalto specifico per la fornitura di medicinali 2022 - 2024 - 2 per le esigenze delle Aziende sanitarie del Servizio Sanitario delle Regioni Emilia-Romagna, Lazio e Abruzzo</t>
  </si>
  <si>
    <t>8465579</t>
  </si>
  <si>
    <t>Servizi di catalogazione di beni culturali per l'organizzazione museale regionale</t>
  </si>
  <si>
    <t>Procedura aperta per l'affidamento di servizi di catalogazione di beni culturali per l'organizzazione museale regionale.</t>
  </si>
  <si>
    <t>8588988</t>
  </si>
  <si>
    <t>Attrezzature per l'implementazione di stazioni di monitoraggio idrometrico</t>
  </si>
  <si>
    <t>Attrezzature per l'implementazione della rete regionale di stazioni di monitoraggio idrometeorologico</t>
  </si>
  <si>
    <t>Procedura aperta per l’acquisizione di attrezzature per l’implementazione della rete regionale di stazioni di monitoraggio idrometeorologico della Regione Emilia-Romagna</t>
  </si>
  <si>
    <t>9257059EBC</t>
  </si>
  <si>
    <t>Polizza fauna selvatica e Polizza RCT 2022</t>
  </si>
  <si>
    <t>Procedura aperta per l'affidamento dei Servizi Assicurativi della Polizza di Responsabilità Civile verso terzi da Fauna Selvatica e della Polizza di Responsabilità Civile verso terzi e verso prestatori d’opera RCT/O per la Regione Emilia-Romagna</t>
  </si>
  <si>
    <t>8655223</t>
  </si>
  <si>
    <t>Procedura aperta per l’acquisizione di servizi di ideazione, progettazione, organizzazione e realizzazione di campagne di comunicazione, attività social, servizi editoriali, prodotti multimediali, gestione redazionale di siti web, organizzazione e re</t>
  </si>
  <si>
    <t>Procedura aperta per l’acquisizione di servizi di ideazione, progettazione, organizzazione e realizzazione di campagne di comunicazione, attività social, servizi editoriali, prodotti multimediali, gestione redazionale di siti web, organizzazione e realizzazione di eventi relativi ai programmi regionali Fesr e Fse+ della programmazione europea 2021-2027.</t>
  </si>
  <si>
    <t>9180843</t>
  </si>
  <si>
    <t>Ristorazione per AUSL Piacenza</t>
  </si>
  <si>
    <t>Servizio di ristorazione collettiva a ridotto impatto ambientale per ASP Città di Piacenza, AUSL e Comune di Piacenza</t>
  </si>
  <si>
    <t>Procedura aperta per l’affidamento del servizio di ristorazione collettiva a ridotto impatto ambientale per ASP Città di Piacenza, AUSL e Comune di Piacenza</t>
  </si>
  <si>
    <t>9323831CBC</t>
  </si>
  <si>
    <t xml:space="preserve">Ristorazione per AUSL Reggio Emilia </t>
  </si>
  <si>
    <t>Servizio di ristorazione collettiva a ridotto impatto ambientale per l'Azienda USL di Reggio Emilia</t>
  </si>
  <si>
    <t>Procedura aperta per l'affidamento del servizio di ristorazione collettiva a ridotto impatto ambientale per l'Azienda USL di Reggio Emilia</t>
  </si>
  <si>
    <t>9011327</t>
  </si>
  <si>
    <t>PROCEDURA APERTA PER L’AFFIDAMENTO DEI SERVIZI DI ASSISTENZA TECNICA E CONTROLLI DEI PROGRAMMI REGIONALI FESR E FSE+ 2021-2027</t>
  </si>
  <si>
    <t>9188305</t>
  </si>
  <si>
    <t>Derrate alimentari 5</t>
  </si>
  <si>
    <t>Fornitura di Derrate Alimentari 5</t>
  </si>
  <si>
    <t>Appalto Specifico per la fornitura di Derrate Alimentari 5</t>
  </si>
  <si>
    <t>8880844</t>
  </si>
  <si>
    <t>Energia elettrica 16</t>
  </si>
  <si>
    <t>FORNITURA DI ENERGIA ELETTRICA 16</t>
  </si>
  <si>
    <t>Fornitura di Energia elettrica 16</t>
  </si>
  <si>
    <t>8627138</t>
  </si>
  <si>
    <t>Gas naturale 19</t>
  </si>
  <si>
    <t>FORNITURA DI GAS NATURALE 19-1</t>
  </si>
  <si>
    <t>8600054</t>
  </si>
  <si>
    <t>Polizza assicurativa sanitaria e polizza per caso morte 2022</t>
  </si>
  <si>
    <t>Polizza Assicurativa Sanitaria e Polizza temporanea caso morte 2022</t>
  </si>
  <si>
    <t>Polizza Assicurativa Sanitaria e Polizza  temporanea caso morte 2022-2024</t>
  </si>
  <si>
    <t>8697677</t>
  </si>
  <si>
    <t>Servizi di manutenzione ordinaria in global service del patrimonio immobiliare della Regione Emilia-Romagna (Giunta Regionale e Assemblea Legislativa) e dell’Agenzia Regionale Protezione Ambiente -2</t>
  </si>
  <si>
    <t xml:space="preserve">Procedura aperta per l’affidamento di servizi di manutenzione ordinaria in global service del patrimonio immobiliare della Regione Emilia-Romagna (Giunta Regionale e Assemblea Legislativa) e dell’Agenzia Regionale Protezione Ambiente -2 </t>
  </si>
  <si>
    <t>95610067BE</t>
  </si>
  <si>
    <t>Gestione sanzioni amministrative 4</t>
  </si>
  <si>
    <t>Servizi di gestione delle sanzioni amministrative relative alle attività di Polizia Locale 4</t>
  </si>
  <si>
    <t>Procedura aperta per l’affidamento dei servizi di gestione delle sanzioni amministrative relative alle attività di Polizia Locale 4</t>
  </si>
  <si>
    <t>8879412</t>
  </si>
  <si>
    <t>Toner 3</t>
  </si>
  <si>
    <t>Appalto specifico per la fornitura di toner originali e rigenerati 3</t>
  </si>
  <si>
    <t>Appalto specifico per la fornitura di toner, cartucce a getto di inchiostro, materiale di consumo accessorio originali e toner e cartucce a getto di inchiostro rigenerate.</t>
  </si>
  <si>
    <t>8627303</t>
  </si>
  <si>
    <t>Assistenza tecnica, attività ricerca e consulenza sul sistema normativo dei servizi per l'impiego</t>
  </si>
  <si>
    <t>Servizi di assistenza tecnica attività di ricerca e consulenza sul sistema normativo dei servizi per l'impiego con particolare riguardo all'implementazione del PNRR</t>
  </si>
  <si>
    <t>Procedura aperta pel l'affidamento dei servizi di assistenza tecnica attività di ricerca e consulenza sul sistema normativo dei servizi per l'impiego con particolare riguardo all'implementazione del PNRR</t>
  </si>
  <si>
    <t>8663149</t>
  </si>
  <si>
    <t>Procedura aperta per la fornitura di cancelleria tradizionale e a ridotto impatto ambientale per le Amministrazioni dell’Emilia-Romagna 6</t>
  </si>
  <si>
    <t>9170500</t>
  </si>
  <si>
    <t>Supporto tecnico per il monitoraggio degli organismi nocivi regolamentati 3</t>
  </si>
  <si>
    <t xml:space="preserve"> Procedura aperta per l’affidamento del servizio di sorveglianza del territorio della Regione Emilia-Romagna per accertare la presenza o l’assenza di organismi nocivi per le piante </t>
  </si>
  <si>
    <t>PROCEDURA APERTA PER L’AFFIDAMENTO DEL SERVIZIO DI SORVEGLIANZA DEL TERRITORIO DELLA REGIONE EMILIA-ROMAGNA PER ACCERTARE LA PRESENZA O L’ASSENZA DI ORGANISMI NOCIVI PER LE PIANTE</t>
  </si>
  <si>
    <t>8749095</t>
  </si>
  <si>
    <t>Procedura aperta per la fornitura di Stent vascolari periferici 2</t>
  </si>
  <si>
    <t>8821056</t>
  </si>
  <si>
    <t>Guanti non sterili 2</t>
  </si>
  <si>
    <t>Guanti monouso non sterili e sterili</t>
  </si>
  <si>
    <t>Appalto specifico per la fornitura di guanti non sterili, per attività assistenziale, somministrazione farmaci antiblastici, emergenza/urgenza/laboratorio e sterili per esame/procedura</t>
  </si>
  <si>
    <t>8732514</t>
  </si>
  <si>
    <t>Appalto Specifico per la fornitura di materiale da medicazione per classica 6 - per medicina generale</t>
  </si>
  <si>
    <t>8871594</t>
  </si>
  <si>
    <t>Medicazione avanzata 3 “in concorrenza"</t>
  </si>
  <si>
    <t>Materiale da medicazione avanzata 3</t>
  </si>
  <si>
    <t>Appalto Specifico per la fornitura di materiale da medicazione avanzata 3</t>
  </si>
  <si>
    <t>9189598</t>
  </si>
  <si>
    <t>Defibrillatori impiantabili e pacemaker 3</t>
  </si>
  <si>
    <t>Fornitura di pacemaker e defibrillatori impiantabili per le Aziende Sanitarie della Regione Emilia-Romagna 3</t>
  </si>
  <si>
    <t>Procedura aperta per l’affidamento della fornitura di pacemaker e defibrillatori impiantabili per le Aziende Sanitarie della Regione Emilia-Romagna 3</t>
  </si>
  <si>
    <t>9172198</t>
  </si>
  <si>
    <t>Presidi per il prelievo e la raccolta di sangue venoso e per la raccolta di urine 4</t>
  </si>
  <si>
    <t>Fornitura di Presidi sottovuoto per il prelievo di sangue venoso e per la raccolta di urine 4</t>
  </si>
  <si>
    <t>Procedura aperta per la Fornitura di Presidi sottovuoto per il prelievo di sangue venoso e per la raccolta di urine 4^ edizione</t>
  </si>
  <si>
    <t>8864521</t>
  </si>
  <si>
    <t>Dispositivi di automonitoraggio glicemia 2</t>
  </si>
  <si>
    <t>FORNITURA DEL DISPOSITIVO DI AUTOMONITORAGGIO DELLA GLICEMIA FLASH GLUCOSE MONITORING - FREE STYLE LIBRE - 3</t>
  </si>
  <si>
    <t>Procedura negoziata per l'affidamento della fornitura del dispositivo di automonitoraggio della glicemia "FLASH GLUCOSE MONITORING - FREE STYLE LIBRE” - terza edizione</t>
  </si>
  <si>
    <t>8626934</t>
  </si>
  <si>
    <t>Prodotti per nutrizione enterale 3</t>
  </si>
  <si>
    <t>FORNITURA DI MISCELE NUTRIZIONALI PER VIA ENTERALE E SUPPLEMENTI NUTRIZIONALI ORALI DIRETTI AD OSPEDALI, STRUTTURE CONVENZIONATE E UTENTI DOMICILIATI NEL TERRITORIO DELLA REGIONE EMILIA-ROMAGNA 3^ EDIZIONE</t>
  </si>
  <si>
    <t>PROCEDURA APERTA PER LA FORNITURA DI MISCELE NUTRIZIONALI PER VIA ENTERALE E SUPPLEMENTI NUTRIZIONALI ORALI DIRETTI AD OSPEDALI, STRUTTURE CONVENZIONATE E UTENTI DOMICILIATI NEL TERRITORIO DELLA REGIONE EMILIA-ROMAGNA 3^ EDIZIONE</t>
  </si>
  <si>
    <t>8765602</t>
  </si>
  <si>
    <t>Valvole aortiche percutanee 3</t>
  </si>
  <si>
    <t>Fornitura di valvole aortiche percutanee 3</t>
  </si>
  <si>
    <t>Procedura aperta per la fornitura di valvole aortiche percutanee 3 edizione</t>
  </si>
  <si>
    <t>8783507</t>
  </si>
  <si>
    <t>DM per emodinamica (esclusi stent) 2 – 1° tranche</t>
  </si>
  <si>
    <t>FORNITURA DI DISPOSITIVI MEDICI PER EMODINAMICA (ESCLUSI STENT) 2^ EDIZIONE – 1a TRANCHE</t>
  </si>
  <si>
    <t>PROCEDURA APERTA PER LA FORNITURA DI DISPOSITIVI MEDICI PER EMODINAMICA (ESCLUSI STENT) 2^ EDIZIONE – 1a TRANCHE</t>
  </si>
  <si>
    <t>8870484</t>
  </si>
  <si>
    <t xml:space="preserve">Vaccini antinfluenzali 2022-2023 </t>
  </si>
  <si>
    <t xml:space="preserve">Appalto specifico per la fornitura di vaccini antinfluenzali 2022-2023 </t>
  </si>
  <si>
    <t>8507637</t>
  </si>
  <si>
    <t>Medicinali biologici e biosimilari 2023-2024</t>
  </si>
  <si>
    <t>MEDICINALI BIOLOGICI E BIOSIMILIARI 2023 - 2024</t>
  </si>
  <si>
    <t>rettifica disciplinare di gara</t>
  </si>
  <si>
    <t>8843558</t>
  </si>
  <si>
    <t>Medicinali 2023-2025</t>
  </si>
  <si>
    <t>MEDICINALI E RADIOFARMACI 2023-2025</t>
  </si>
  <si>
    <t>APPALTO SPECIFICO PER LA FORNITURA DI MEDICINALI E RADIOFARMACI 2023-2025 PER LA AZIENDE DEL SERVIZIO SANITARIO DELLA REGIONE EMILIA-ROMAGNA E DELLA REGIONE UMBRIA</t>
  </si>
  <si>
    <t>8752620</t>
  </si>
  <si>
    <t>Farmaci sostituivi del fattore VIII di terza generazione  2023 - 2026</t>
  </si>
  <si>
    <t>FARMACI SOSTITUIVI DEL FATTORE VIII DI TERZA GENERAZIONE  2023 - 2025</t>
  </si>
  <si>
    <t>PROCEDURA NEGOZIATA PER LA FORNITURA DI FARMACI SOSTITUIVI DEL FATTORE VIII DI TERZA GENERAZIONE  2023 - 2025</t>
  </si>
  <si>
    <t>9121198</t>
  </si>
  <si>
    <t xml:space="preserve">Medicinali 2022-2024 -3 </t>
  </si>
  <si>
    <t>MEDICINALI E RADIOFARMACI 2022-2024 - 3</t>
  </si>
  <si>
    <t>APPALTO SPECIFICO PER LA FORNITURA DI MEDICINALI E RADIOFARMACI 2022-2024 - 3 PER LA AZIENDE DEL SERVIZIO SANITARIO DELLA REGIONE EMILIA-ROMAGNA</t>
  </si>
  <si>
    <t>8578879</t>
  </si>
  <si>
    <t>Servizi per la gestione del progetto Pane E Internet (PEI) 3</t>
  </si>
  <si>
    <t>Servizi specialistici per la gestione del progetto Pane e Internet e lo sviluppo delle competenze digitali nel territorio della regione Emilia-Romagna 3</t>
  </si>
  <si>
    <t>Procedura aperta per l'acquisizione di servizi specialistici per la gestione del progetto Pane e Internet  e lo sviluppo delle competenze digitali nel territorio della regione Emilia-Romagna  3</t>
  </si>
  <si>
    <t>94228963C5</t>
  </si>
  <si>
    <t>Procedure negoziate per applicativi sanitari 2</t>
  </si>
  <si>
    <t>PHILIPS - PROCEDURA NEGOZIATA PER APPLICATIVI SANITARI 2 :integrazione</t>
  </si>
  <si>
    <t>Procedura negoziata per l’affidamento dei servizi di manutenzione, assistenza tecnica e servizi professionali degli applicativi utilizzati in licenza d’uso presso le aziende sanitarie dell’Emilia-Romagna e l’ospedale di Sassuolo 2 - PHILIPS integrazione.</t>
  </si>
  <si>
    <t>9495725828</t>
  </si>
  <si>
    <t>Software di gestione della dose per le Aziende Sanitarie, IRST di Meldola e Sassuolo s.p.a.</t>
  </si>
  <si>
    <t>Acquisizione software Dose Management System (DMS)</t>
  </si>
  <si>
    <t>Procedura aperta per l’acquisizione di un software di gestione della dose - Dose Management System (DMS) - per le Aziende sanitarie della Regione Emilia-Romagna, IRST s.r.l. di Meldola, Ospedale di Sassuolo S.p.A. e Istituto di Montecatone S.p.A.</t>
  </si>
  <si>
    <t>8866173</t>
  </si>
  <si>
    <t>Acquisizione di licenze Autocad e AEC 2</t>
  </si>
  <si>
    <t>Appalto specifico (SDA) - Fornitura di licenze Autodesk per la Regione Emilia-Romagna 2</t>
  </si>
  <si>
    <t>FORNITURA DI LICENZE AUTODESK PER LA GIUNTA E L’AGENZIA PER LA SICUREZZA TERRITORIALE E LA PROTEZIONE CIVILE DELLA REGIONE EMILIA-ROMAGNA 2</t>
  </si>
  <si>
    <t>8626404</t>
  </si>
  <si>
    <t xml:space="preserve">Implementazione e aggiornamento del sistema di rilevazione automatizzata del traffico stradale (Sistema MTS) - 2022  </t>
  </si>
  <si>
    <t>Servizi, forniture ed attività accessorie per la manutenzione, aggiornamento ed implementazione del sistema MTS 2</t>
  </si>
  <si>
    <t xml:space="preserve">Procedura aperta per l’acquisizione di servizi, forniture ed attività accessorie per la manutenzione, aggiornamento ed implementazione del sistema regionale di rilevazione automatizzata del traffico stradale (sistema MTS) 2. </t>
  </si>
  <si>
    <t>9310551DBB</t>
  </si>
  <si>
    <t>Servizi di IT system management e di sicurezza informatica 2</t>
  </si>
  <si>
    <t xml:space="preserve">Servizi di IT System Management e Sicurezza informatica 2                                                  </t>
  </si>
  <si>
    <t>Procedura aperta per l'acquisizione di servizi di IT System Management e Sicurezza informatica 2</t>
  </si>
  <si>
    <t>9005713</t>
  </si>
  <si>
    <t xml:space="preserve">Acquisto e noleggio PC Desktop 10 e PC Notebook 11 </t>
  </si>
  <si>
    <t>Appalto Specifico (SDA) per la fornitura in Acquisto e Noleggio di PC Desktop e Notebook 11</t>
  </si>
  <si>
    <t>9116900</t>
  </si>
  <si>
    <t>PNRR - Acquisto di Gamma Camera CT</t>
  </si>
  <si>
    <t>Fornitura in acquisto di gamma camere SPECT-CT per le Aziende Sanitarie della Regione Emilia-Romagna per l’intervento relativo al PNRR M6 C2 I1-1</t>
  </si>
  <si>
    <t>917602575F</t>
  </si>
  <si>
    <t>PNRR - Tomografi Computerizzati</t>
  </si>
  <si>
    <t>Fornitura in acquisto di tomografi computerizzati 128 slice per le Aziende Sanitarie della Regione Emilia-Romagna per l’intervento relativo al PNRR M6C2 1.1</t>
  </si>
  <si>
    <t>8631717</t>
  </si>
  <si>
    <t>PNRR - Tomografi a Risonanza Magnetica (MRI)</t>
  </si>
  <si>
    <t>Fornitura in acquisto di tomografi a risonanza magnetica 1,5 Tesla per le Aziende Sanitarie della Regione Emilia-Romagna per gli interventi relativi al PNRR M6 C2 1.1</t>
  </si>
  <si>
    <t>93572517CC</t>
  </si>
  <si>
    <t>PNRR - Mammografi con tomosintesi</t>
  </si>
  <si>
    <t>Fornitura in acquisto di mammografi digitali con tomosintesi per le Aziende Sanitarie della Regione Emilia-Romagna per l’intervento relativo al PNRR M6C2 1.1</t>
  </si>
  <si>
    <t>8588289</t>
  </si>
  <si>
    <t>PNRR - Angiografi</t>
  </si>
  <si>
    <t>Fornitura in acquisto di angiografi per le Aziende Sanitarie della Regione Emilia-Romagna per l’intervento relativo al PNRR M6C2 1.1</t>
  </si>
  <si>
    <t>Fornitura in acquisto di Angiografi per le Aziende Sanitarie della Regione Emilia-Romagna per l’intervento relativo al PNRR M6C2 1.1</t>
  </si>
  <si>
    <t>8768184</t>
  </si>
  <si>
    <t>Prodotti da riprese aeree lidar e fotogrammetriche per la rappresentazione del territorio regionale 2023-2024</t>
  </si>
  <si>
    <t xml:space="preserve">Servizi di realizzazione di prodotti digitali cartografici </t>
  </si>
  <si>
    <t>Procedura aperta per l'acquisizione di servizi di realizzazione di prodotti digitali per la rappresentazione di dettaglio del territorio regionale da riprese aeree LiDAR e fotogrammetria.</t>
  </si>
  <si>
    <t>94228730CB</t>
  </si>
  <si>
    <t>Arredi per uffici 5</t>
  </si>
  <si>
    <t>Procedura aperta per l’affidamento della fornitura di arredi per uffici a ridotto impatto ambientale 5</t>
  </si>
  <si>
    <t>Procedura aperta per l’affidamento della fornitura di arredi per uffici a ridotto impatto ambientale 5.</t>
  </si>
  <si>
    <t>8804078</t>
  </si>
  <si>
    <t>Polizza All Risks per Aziende Sanitarie 2 (AVEN)</t>
  </si>
  <si>
    <t>PROCEDURA APERTA PER L’AFFIDAMENTO DELLA POLIZZA ALL RISKS PER AZIENDE SANITARIE2_AVEN</t>
  </si>
  <si>
    <t>8519157</t>
  </si>
  <si>
    <t xml:space="preserve">GESTIONE, MANUTENZIONE E VERIFICA DELLE APPARECCHIATURE BIOMEDICHE </t>
  </si>
  <si>
    <t>PROCEDURA APERTA PER L’AFFIDAMENTO DEL SERVIZIO DI GESTIONE, MANUTENZIONE E VERIFICA DELLE APPARECCHIATURE BIOMEDICHE IN USO PRESSO LE AZIENDE SANITARIE DELLA REGIONE EMILIA-ROMAGNA</t>
  </si>
  <si>
    <t>9148754</t>
  </si>
  <si>
    <t>Servizio di raccolta, trasporto e conferimento ad impianti di smaltimento dei rifiuti speciali pericolosi e non pericolosi derivanti da attività sanitarie delle aziende sanitarie della regione Emilia-Romagna 5</t>
  </si>
  <si>
    <t>Procedura aperta per l’affidamento del servizio di raccolta, trasporto e conferimento ad impianti di smaltimento dei rifiuti speciali pericolosi e non pericolosi derivanti da attività sanitarie delle aziende sanitarie della regione Emilia-Romagna 5</t>
  </si>
  <si>
    <t>9495488</t>
  </si>
  <si>
    <t>Service di nutrizione enterale domiciliare 3</t>
  </si>
  <si>
    <t>Procedura aperta per l’affidamento del “Service di nutrizione enterale e relative attrezzature tecniche a corredo direttamente al Domicilio dei pazienti (adulti e Bambini) nel Territorio della Regione Emilia-Romagna – 3^ edizione”</t>
  </si>
  <si>
    <t>9168989</t>
  </si>
  <si>
    <t>Soluzioni infusionali per irrigazioni di grandi volumi 4</t>
  </si>
  <si>
    <t>Appalto specifico per la fornitura di soluzioni infusionali per irrigazione di grandi volumi - Edizione 4</t>
  </si>
  <si>
    <t>9088590</t>
  </si>
  <si>
    <t>Farmaco Remodulin</t>
  </si>
  <si>
    <t xml:space="preserve">PROCEDURA NEGOZIATA PER LA FORNITURA DEL FARMACO REMODULIN  </t>
  </si>
  <si>
    <t xml:space="preserve">PROCEDURA NEGOZIATA PER LA FORNITURA DEL FARMACO REMODULIN </t>
  </si>
  <si>
    <t>8583419</t>
  </si>
  <si>
    <t>Gas Naturale 19-2</t>
  </si>
  <si>
    <t>FORNITURA DI GAS NATURALE 19-2</t>
  </si>
  <si>
    <t xml:space="preserve">Fornitura di gas naturale 19-2 per le Aziende Sanitarie della Regione Emilia-Romagna con impianti di cogenerazione </t>
  </si>
  <si>
    <t>8627150</t>
  </si>
  <si>
    <t>Polizza All Risks per Aziende Sanitarie 2 (AVEN) – 2</t>
  </si>
  <si>
    <t>Procedura aperta per l’affidamento della Polizza All Risks per Aziende Sanitarie2_AVEN_2</t>
  </si>
  <si>
    <t>8625987</t>
  </si>
  <si>
    <t>Medicazione classica 4bis - tamponi, garze, ovatta e bende</t>
  </si>
  <si>
    <t>Materiale da medicazione classica 4bis - tamponi, garze, ovatta e bende</t>
  </si>
  <si>
    <t>Appalto specifico per la fornitura di Materiale da medicazione classica 4bis - tamponi, garze, ovatta e bende</t>
  </si>
  <si>
    <t>8635752</t>
  </si>
  <si>
    <t>Carta in risme 8</t>
  </si>
  <si>
    <t>Appalto specifico per la fornitura di carta in risme 8</t>
  </si>
  <si>
    <t>8715981</t>
  </si>
  <si>
    <t>Test rapidi per la ricerca SARS-CoV-2 per le Aziende sanitarie</t>
  </si>
  <si>
    <t>Fornitura di test rapidi per la ricerca qualitativa dell’antigene specifico di SARS-CoV-2 per le Aziende sanitarie della Regione Emilia-Romagna</t>
  </si>
  <si>
    <t>Procedura aperta per l’affidamento della fornitura di test rapidi per la ricerca qualitativa dell’antigene specifico di SARS-CoV-2 per le Aziende sanitarie della Regione Emilia-Romagna</t>
  </si>
  <si>
    <t>93619150A9</t>
  </si>
  <si>
    <t>Vaccino anticolerico orale 2022-2025</t>
  </si>
  <si>
    <t>Appalto specifico per la fornitura di un vaccino anticolerico orale 2022-2025</t>
  </si>
  <si>
    <t>8738724</t>
  </si>
  <si>
    <t>Polizza All Risks per Aziende Sanitarie 2 (AVEC) – 2</t>
  </si>
  <si>
    <t>Procedura aperta per l’affidamento della Polizza All Risks per Aziende Sanitarie 2 (AVEC) – 2</t>
  </si>
  <si>
    <t>8760825</t>
  </si>
  <si>
    <t>Dispositivi di Sanificazione dell’ aria interna per le scuole della Regione Emilia- Romagna</t>
  </si>
  <si>
    <t>Dispositivi di Sanificazione dell’aria interna per le scuole della Regione Emilia- Romagna</t>
  </si>
  <si>
    <t>Procedura aperta per l’affidamento della fornitura di dispositivi di sanificazione dell’aria interna per le scuole della Regione Emilia – Romagna</t>
  </si>
  <si>
    <t>9494893991</t>
  </si>
  <si>
    <t>Lavori</t>
  </si>
  <si>
    <t>Progettazione e realizzazione lavori ACER Ferrara ID 01 – 02 – 13</t>
  </si>
  <si>
    <t>PROCEDURA APERTA, SUDDIVISA IN TRE LOTTI, PER L’AFFIDAMENTO DELLA PROGETTAZIONE ESECUTIVA E REALIZZAZIONE DEI LAVORI “PROGRAMMA "SICURO, VERDE E SOCIALE: RIQUALIFICAZIONE DELL'ERP" - INTERVENTO DI RIDUZIONE DELLA VULNERABILITÀ SISMICA E DI RIQUALIFICAZIONE ENERGETICA”, RELATIVI AGLI IMMOBILI SITI IN VIA BOLOGNA N. 790 – FERRARA (CUP F79J21014330001)VIA VERGA NN. 62-64-66-72 – FERRARA (CUP F79J21014340001)E VIA MORANDI NN. 1-3-5 – LAGOSANTO (FE) (CUP F19J21016350001)</t>
  </si>
  <si>
    <t>Adriano Leli</t>
  </si>
  <si>
    <t>8817266</t>
  </si>
  <si>
    <t>Progettazione e realizzazione lavori ACER Ferrara ID 05 – 09 – 10 – 11 – 18</t>
  </si>
  <si>
    <t>Progettazione e realizzazione lavori ACER Ferrara ID 05 - 09 - 10 - 11 - 18</t>
  </si>
  <si>
    <t>PROCEDURA APERTA, SUDDIVISA IN CINQUE LOTTI, PER L’AFFIDAMENTO DELLA PROGETTAZIONE ESECUTIVA E REALIZZAZIONE DEI LAVORI “PROGRAMMA "SICURO, VERDE E SOCIALE: RIQUALIFICAZIONE DELL'ERP" - INTERVENTO DI RIDUZIONE DELLA VULNERABILITÀ SISMICA E DI RIQUALIFICAZIONE ENERGETICA”, RELATIVI AGLI IMMOBILI SITI INVIA BENVENUTO TISI N. 4 E IN VIA PRIMO GHINI N. 7 – ARGENTA (FE) (CUP F99J21013950001)VIA DELLE TINE NN. 1-2-3 – COMACCHIO (FE) (CUP F59J21015740001)VIA RISORGIMENTO NN. 7-9 – COMACCHIO (FE) (CUP F59J21015750001)VIA MARIO FANI NN. 8-10-12 – COPPARO (FE) (CUP F69J21017270001)VIA ROMA N. 39 – PORTOMAGGIORE (FE) (CUP F99J21013890001)</t>
  </si>
  <si>
    <t>8823161</t>
  </si>
  <si>
    <t>Medicinali biologici e biosimilari esclusivi 2023 – 2024</t>
  </si>
  <si>
    <t>MEDICINALI BIOLOGICI E BIOSIMILIARI ESCLUSIVI 2023-2024</t>
  </si>
  <si>
    <t>Procedura negoziata per la fornitura di medicinali biologici e biosimilari per continuità terapeutica 2023 – 2024</t>
  </si>
  <si>
    <t>8829335</t>
  </si>
  <si>
    <t>Vaccino Shingrix 2023-2024</t>
  </si>
  <si>
    <t>VACCINO CONTRO L’HERPES ZOSTER, GLICOPROTEICO ADIUVATO "SHINGRIX" 2023-2024</t>
  </si>
  <si>
    <t>PROCEDURA NEGOZIATA PER LA FORNITURA DI UN VACCINO CONTRO L’HERPES ZOSTER, GLICOPROTEICO ADIUVATO "SHINGRIX"  2023-2024</t>
  </si>
  <si>
    <t>8825822</t>
  </si>
  <si>
    <t>Progettazione e realizzazione lavori ACER Ferrara ID 7 – 8 – 19 – 22</t>
  </si>
  <si>
    <t>Progettazione e realizzazione lavori ACER Ferrara ID 07 - 08 - 19 - 22</t>
  </si>
  <si>
    <t>PROCEDURA APERTA, SUDDIVISA IN QUATTRO LOTTI, PER L’AFFIDAMENTO DELLA PROGETTAZIONE ESECUTIVA E REALIZZAZIONE DEI LAVORI “PROGRAMMA "SICURO, VERDE E SOCIALE: RIQUALIFICAZIONE DELL'ERP" - INTERVENTO DI RIDUZIONE DELLA VULNERABILITÀ SISMICA E DI RIQUALIFICAZIONE ENERGETICA”, RELATIVI AGLI IMMOBILI SITI IN VIA DELLA QUERCIA N. 20-22-24 - CENTO (FE) - CUP F39J21018390001VIA SACCO E VANZETTI - CODIGORO (FE) - CUP F49J21016820001VIA CENTO N. 131 - VIGARANO MAINARDA (FE) - CUP F39J21018410001CORSO VITTORIO EMANUELE III, CONTRADA MIGLIARINO - FISCAGLIA (FE) - CUP F89J21032570001</t>
  </si>
  <si>
    <t>8856490</t>
  </si>
  <si>
    <t>Progettazione e realizzazione lavori ACER Ferrara ID 12 – 16 – 17 – 20 – 21 – 24</t>
  </si>
  <si>
    <t>PROCEDURA APERTA, SUDDIVISA IN SEI LOTTI, PER L’AFFIDAMENTO DELLA PROGETTAZIONE ESECUTIVA E REALIZZAZIONE DEI LAVORI “PROGRAMMA "SICURO, VERDE E SOCIALE: RIQUALIFICAZIONE DELL'ERP" - INTERVENTO DI RIDUZIONE DELLA VULNERABILITÀ SISMICA E DI RIQUALIFICAZIONE ENERGETICA”, RELATIVI AGLI IMMOBILI SITI IN VIA BELVEDERE N. 1 – JOLANDA DI SAVOIA (FE) - CUP F99J21013940001VIA CARLO LORENZINI N. 1 – OSTELLATO (FE) - CUP F79J21014350001VIA PIETRO NENNI N. 41 – POGGIO RENATICO (FE) - CUP F89J21032830001VIA SAN LEO N. 10 – LOC. VOGHENZA, VOGHIERA (FE) - CUP  F49J21016840001VIA BARCHESSA N. 1 – GORO (FE) - CUP F69J21017280001VIA GIOVANNI VERGA N. 2 – TERRE DEL RENO (FE) - CUP F99J21013880001</t>
  </si>
  <si>
    <t>8856883</t>
  </si>
  <si>
    <t>Servizio di gestione del fondo regionale Foncooper 2023-2024</t>
  </si>
  <si>
    <t>Servizio di gestione del fondo regionale Foncooper</t>
  </si>
  <si>
    <t>Procedura aperta per l'affidamento del servizio di gestione del fondo regionale Foncooper</t>
  </si>
  <si>
    <t>9556472A2A</t>
  </si>
  <si>
    <t>Farmaco innovativo Zolgensma 2</t>
  </si>
  <si>
    <t xml:space="preserve"> FARMACO INNOVATIVO ZOLGENSMA 2</t>
  </si>
  <si>
    <t xml:space="preserve">PROCEDURA NEGOZIATA, SENZA PREVIA PUBBLICAZIONE DEL BANDO DI GARA,  PER LA FORNITURA DEL FARMACO INNOVATIVO “ZOLGENSMA" 2 </t>
  </si>
  <si>
    <t>8931733</t>
  </si>
  <si>
    <t>Progettazione e realizzazione lavori ACER Ferrara ID 01 – 02 – 13 (2^ edizione)</t>
  </si>
  <si>
    <t>PROCEDURA APERTA, SUDDIVISA IN TRE LOTTI, PER L’AFFIDAMENTO DELLA PROGETTAZIONE ESECUTIVA E REALIZZAZIONE DEI LAVORI “PROGRAMMA "SICURO, VERDE E SOCIALE: RIQUALIFICAZIONE DELL'ERP" - INTERVENTO DI RIDUZIONE DELLA VULNERABILITÀ SISMICA E DI RIQUALIFICAZIONE ENERGETICA”, RELATIVI AGLI IMMOBILI SITI IN VIA BOLOGNA N. 790 – FERRARA (CUP F79J21014330001)VIA VERGA NN. 62-64-66-72 – FERRARA (CUP F79J21014340001)E VIA MORANDI NN. 1-3-5 – LAGOSANTO (FE) (CUP F19J21016350001)(2^ edizione)</t>
  </si>
  <si>
    <t>8941510</t>
  </si>
  <si>
    <t>Medicinali 2023-2025 - 2</t>
  </si>
  <si>
    <t>MEDICINALI E RADIOFARMACI 2023-2025-2</t>
  </si>
  <si>
    <t>APPALTO SPECIFICO PER LA FORNITURA DI MEDICINALI E RADIOFARMACI 2023-2025-2 PER LA AZIENDE DEL SERVIZIO SANITARIO DELLA REGIONE EMILIA-ROMAGNA.</t>
  </si>
  <si>
    <t>9030865</t>
  </si>
  <si>
    <t>TNT non sterile 4</t>
  </si>
  <si>
    <t>FORNITURA DI TNT NON STERILE 4</t>
  </si>
  <si>
    <t>Appalto specifico per la fornitura di TNT non sterile 4^ edizione</t>
  </si>
  <si>
    <t>9066332</t>
  </si>
  <si>
    <t>Progettazione e realizzazione lavori ACER Ferrara ID 19 - 22 (2^ edizione)</t>
  </si>
  <si>
    <t>PROCEDURA APERTA, SUDDIVISA IN DUE LOTTI, PER L’AFFIDAMENTO DELLA PROGETTAZIONE ESECUTIVA E REALIZZAZIONE DEI LAVORI “PROGRAMMA "SICURO, VERDE E SOCIALE: RIQUALIFICAZIONE DELL'ERP" - INTERVENTO DI RIDUZIONE DELLA VULNERABILITÀ SISMICA E DI RIQUALIFICAZIONE ENERGETICA”, RELATIVI AGLI IMMOBILI SITI IN VIA CENTO N. 131 - VIGARANO MAINARDA (FE) E CORSO VITTORIO EMANUELE III, CONTRADA MIGLIARINO - FISCAGLIA (FE) - Lotto 1 CUP F39J21018410001- Lotto 2 CUP F89J21032570001</t>
  </si>
  <si>
    <t>8976256</t>
  </si>
  <si>
    <t>Vaccini antinfluenzali 2023-2024</t>
  </si>
  <si>
    <t xml:space="preserve">APPALTO SPECIFICO PER LA FORNITURA DI VACCINI ANTINFLUENZALI 2023-2024 </t>
  </si>
  <si>
    <t>9069022</t>
  </si>
  <si>
    <t>Procedura aperta per l’affidamento dei servizi di collaudo per le Aziende Sanitarie della Regione Emilia – Romagna per gli interventi relativi al PNRR</t>
  </si>
  <si>
    <t>9130431</t>
  </si>
  <si>
    <t>Servizi tecnici di ingegneria e architettura per la gestione del patrimonio della Regione Emilia-Romagna</t>
  </si>
  <si>
    <t>Procedura aperta - Accordo quadro per l’Affidamento di Servizi di architettura e ingegneria riguardanti interventi da attuarsi sul patrimonio immobiliare della Regione Emilia-Romagna.</t>
  </si>
  <si>
    <t>99692640E9</t>
  </si>
  <si>
    <t>Procedura aperta per fornitura impianti elevatori a servizio della sede della Giunta Rer 2</t>
  </si>
  <si>
    <t xml:space="preserve">Procedura aperta per l’affidamento in appalto delle prestazioni di fornitura e posa in opera di impianti elevatori a servizio dell’edificio sede giunta Rer (Viale Aldo Moro 52 – Bologna) in sostituzione degli impianti esistenti 2 </t>
  </si>
  <si>
    <t>A02371595D</t>
  </si>
  <si>
    <t>Procedura aperta per l'affidamento della digitalizzazione dei documenti cartacei afferenti al patrimonio culturale</t>
  </si>
  <si>
    <t>PROCEDURA APERTA PER L’AFFIDAMENTO DELLA DIGITALIZZAZIONE DEI DOCUMENTI CARTACEI AFFERENTI AL PATRIMONIO CULTURALE DI ENTI LOCALI DEL TERRITORIO EMILIANO-ROMAGNOLO E SERVIZI CONNESSI –  PNRR M1C3, SUB INVESTIMENTO 1.1.5</t>
  </si>
  <si>
    <t>9899304C14</t>
  </si>
  <si>
    <t>Business Analytics e Data Management 2</t>
  </si>
  <si>
    <t>Appalto Specifico (SDA) per Servizi di Business Analytics e Data Management 2</t>
  </si>
  <si>
    <t>Appalto Specifico (SDA) per l'acquisizione di Servizi di Business Analytics e Data Management 2</t>
  </si>
  <si>
    <t>9183239</t>
  </si>
  <si>
    <t>Servizi di assistenza, manutenzione ed evoluzione degli impianti dell’Assemblea legislativa 2</t>
  </si>
  <si>
    <t>Procedura aperta per l'acquisizione di servizi di assistenza, manutenzione ed evoluzione degli impianti per le sedute e gli eventi istituzionali dell’Assemblea legislativa della Regione Emilia-Romagna 2.</t>
  </si>
  <si>
    <t>9916473465</t>
  </si>
  <si>
    <t>Sistemi Informativi per il Lavoro (SIL) 3</t>
  </si>
  <si>
    <t>Appalto specifico (SDA) - Acquisizione del servizio di assistenza tecnica al Sistema Informativo Lavoro (SILER) 3</t>
  </si>
  <si>
    <t>APPALTO SPECIFICO PER L’ACQUISIZIONE DEL SERVIZIO DI ASSISTENZA TECNICA AL SISTEMA INFORMATIVO LAVORO DELL'EMILIA-ROMAGNA (SILER) E DELLE AMMINISTRAZIONI RIUSANTI 3</t>
  </si>
  <si>
    <t>9197735</t>
  </si>
  <si>
    <t>Servizi di sviluppo, evoluzione e gestione dei sistemi informativi a supporto delle PP.AA. 2</t>
  </si>
  <si>
    <t>Procedura aperta per la fornitura di servizi di sviluppo, evoluzione e gestione dei sistemi informativi a supporto delle PP.AA. 2</t>
  </si>
  <si>
    <t>9293392</t>
  </si>
  <si>
    <t>Vaccino anti-pneumococcico 15-valente Vaxneuvance</t>
  </si>
  <si>
    <t xml:space="preserve">PROCEDURA NEGOZIATA PER LA FORNITURA DI UN VACCINO PNEUMOCOCCICO POLISACCARIDICO CONIUGATO (15-VALENTE, ADSORBITO) “VAXNEUVANCE” </t>
  </si>
  <si>
    <t>PROCEDURA NEGOZIATA PER LA FORNITURA DI UN VACCINO PNEUMOCOCCICO POLISACCARIDICO CONIUGATO (15-VALENTE, ADSORBITO) “VAXNEUVANCE”</t>
  </si>
  <si>
    <t>9048980</t>
  </si>
  <si>
    <t>Farmaco Remodulin 2023</t>
  </si>
  <si>
    <t>PRINCIPIO ATTIVO TREPROSTINIL SODICO</t>
  </si>
  <si>
    <t>APPALTO SPECIFICO PER LA FORNITURA DEL PRINCIPIO ATTIVO TREPROSTINIL SODICO</t>
  </si>
  <si>
    <t>9170483</t>
  </si>
  <si>
    <t>Medicinali esclusivi 2024-2025</t>
  </si>
  <si>
    <t>Medicinali 2024 - 2025</t>
  </si>
  <si>
    <t>Appalto specifico relativo alla fornitura di medicinali 2024 - 2025 per le Aziende Sanitarie della Regione Emilia-Romagna</t>
  </si>
  <si>
    <t>9351846</t>
  </si>
  <si>
    <t>Procedura negoziata per la fornitura dei vaccini ad uso umano "Shingrix" ed "Imovax Tetano" 2024-2025</t>
  </si>
  <si>
    <t>9460492</t>
  </si>
  <si>
    <t>SERVIZI FINALIZZATI A CONTRASTARE L’INSORGENZA DI FOCOLAI DELLE MALATTIE DIFFUSIVE DEL BESTIAME COMPRESE L’INFLUENZA AVIARIA E LA PESTE SUINA AFRICANA – REGIONI EMILIA-ROMAGNA E LOMBARDIA</t>
  </si>
  <si>
    <t>PROCEDURA APERTA PER L’ACQUISIZIONE DI SERVIZI FINALIZZATI A CONTRASTARE L’INSORGENZA DI FOCOLAI DELLE MALATTIE DIFFUSIVE DEL BESTIAME COMPRESE L’INFLUENZA AVIARIA E LA PESTE SUINA AFRICANA – REGIONI EMILIA-ROMAGNA E LOMBARDIA</t>
  </si>
  <si>
    <t>A021A16BB5</t>
  </si>
  <si>
    <t>FORNITURA DI DISPOSITIVI MEDICI PER EMODINAMICA (ESCLUSI STENT) 2^ EDIZIONE – 2a TRANCHE</t>
  </si>
  <si>
    <t>9248565</t>
  </si>
  <si>
    <t>Lenti intraoculari, ad alta tecnologia per afachici e materiale viscoelastico 4</t>
  </si>
  <si>
    <t>Appalto specifico per la fornitura di lenti intraoculari, ad alta tecnologia per afachici e materiale viscoelastico 4^ edizione</t>
  </si>
  <si>
    <t>9500454</t>
  </si>
  <si>
    <t>Fornitura di ausili per disabili 4 (Prodotti standardizzati)</t>
  </si>
  <si>
    <t>Procedura aperta per la fornitura di ausili per disabili 4 (Prodotti standardizzati)</t>
  </si>
  <si>
    <t>9489035</t>
  </si>
  <si>
    <t>Fornitura di sistemi di monitoraggio in continuo, sistemi HCL e microinfusori per le Aziende sanitarie della Regione Emilia-Romagna</t>
  </si>
  <si>
    <t>Procedura aperta per l’affidamento della fornitura di sistemi di monitoraggio in continuo, sistemi HCL e microinfusori per le Aziende sanitarie della Regione Emilia-Romagna</t>
  </si>
  <si>
    <t>9260909</t>
  </si>
  <si>
    <t>Servizio integrato di lava-noleggio per l'AUSL di Bologna, l'Istituto Ortopedico Rizzoli e l'I.R. di Montecatone 2</t>
  </si>
  <si>
    <t>Procedura aperta per l’affidamento del servizio integrato di lava-noleggio a ridotto impatto ambientale per l’AUSL di Bologna, l’Istituto ortopedico Rizzoli di Bologna e di Bagheria e l’Istituto di Riabilitazione di Montecatone 2</t>
  </si>
  <si>
    <t>9072081</t>
  </si>
  <si>
    <t>Procedura aperta per l’affidamento di forniture e posa in opera di arredi, complementi e servizi accessori per le nuove sedi dei centri per l’impiego dell’Emilia-Romagna - intervento relativo al PNRR M5C1 1.1</t>
  </si>
  <si>
    <t>Procedura aperta per l’affidamento di forniture e posa in opera di arredi, complementi e servizi accessori per le nuove sedi dei centri per l’impiego dell’Emilia-Romagna - Intervento relativo al PNRR M5C1 1.1</t>
  </si>
  <si>
    <t>9166503</t>
  </si>
  <si>
    <t>Servizi di pianificazione e acquisto spazi pubblicitari per attività di comunicazione istituzionale della Regione</t>
  </si>
  <si>
    <t>Servizio di pianificazione e acquisto di spazi pubblicitari</t>
  </si>
  <si>
    <t>Procedura aperta per l’affidamento del servizio di pianificazione e acquisto di spazi pubblicitari</t>
  </si>
  <si>
    <t>9163779</t>
  </si>
  <si>
    <t>Servizio di gestione della consultazione e vendita dei materiali dell'archivio cartografico regionale 3</t>
  </si>
  <si>
    <t>Procedura aperta per l’affidamento del servizio di gestione della consultazione e vendita dei materiali dell’Archivio cartografico Regionale e dei servizi connessi</t>
  </si>
  <si>
    <t>Procedura aperta per l’affidamento del servizio di gestione della consultazione e vendita dei materiali dell’Archivio cartografico Regionale e dei servizi connessi 3</t>
  </si>
  <si>
    <t>9930363AC7</t>
  </si>
  <si>
    <t>Servizi di assistenza tecnica all'Agenzia regionale per il lavoro per lo sviluppo delle strutture e dei servizi per il lavoro</t>
  </si>
  <si>
    <t>Assistenza tecnica all'agenzia regionale per il lavoro dell’Emilia-Romagna 2023</t>
  </si>
  <si>
    <t>PROCEDURA APERTA PER L’AFFIDAMENTO DEI SERVIZI DI ASSISTENZA TECNICA ALL'AGENZIA REGIONALE PER IL LAVORO DELL’EMILIA-ROMAGNA 2023</t>
  </si>
  <si>
    <t>9903883EC9</t>
  </si>
  <si>
    <t>Servizio di arranger a supporto della formazione di un basket bond a garanzia regionale (PR FESR 2021-2027)</t>
  </si>
  <si>
    <t>Servizio di Arranger a supporto della formazione di un basket bond a garanzia regionale</t>
  </si>
  <si>
    <t>Procedura aperta per l'affidamento del servizio di Arranger a supporto della formazione di un basket bond a garanzia regionale. PR FESR 2021/2027, Priorità 2.</t>
  </si>
  <si>
    <t>98219999FA</t>
  </si>
  <si>
    <t>Abbonamenti annuali agevolati TPER 2023-2024</t>
  </si>
  <si>
    <t>Abbonamenti agevolati TPER 2023-2024</t>
  </si>
  <si>
    <t>Procedura negoziata senza bando di gara per la fornitura da parte di TPER di abbonamenti annuali agevolati nei bacini di Bologna e Ferrara per i dipendenti della Regione Emilia-Romagna, Arpae, ER.GO, Art-ER, Lepida, Atersir, Agenzia Regionale per il Lavoro (ARL) e Città metropolitana di Bologna per l'annualità 2023/2024</t>
  </si>
  <si>
    <t>A0150D78E3</t>
  </si>
  <si>
    <t>Gas naturale 20</t>
  </si>
  <si>
    <t>Fornitura di Gas Naturale 20</t>
  </si>
  <si>
    <t xml:space="preserve">Procedura aperta per l'affidamento della fornitura di Gas Naturale 20 </t>
  </si>
  <si>
    <t>9162486</t>
  </si>
  <si>
    <t>Energia elettrica 17</t>
  </si>
  <si>
    <t>Energia Elettrica 17</t>
  </si>
  <si>
    <t>Appalto Specifico per l'affidamento della fornitura di Energia Elettrica 17</t>
  </si>
  <si>
    <t>9239951</t>
  </si>
  <si>
    <t xml:space="preserve">Procedura aperta per la fornitura in acquisto di veicoli elettrici “speciali”, colonnine e wall-box di ricarica per le Aziende sanitarie dell’Emilia-Romagna - Interventi PNRR M5 C3 1.1.1/ PNC  </t>
  </si>
  <si>
    <t>9483684</t>
  </si>
  <si>
    <t>Servizio abbonamenti a riviste scientifiche 4</t>
  </si>
  <si>
    <t>Abbonamenti a riviste e periodici 4</t>
  </si>
  <si>
    <t>PROCEDURA APERTA PER L’AFFIDAMENTO DEL SERVIZIO DI GESTIONE E FORNITURA DI ABBONAMENTI A PERIODICI ITALIANI E STRANIERI, BANCHE DATI, E SERVIZI CONNESSI PER LE BIBLIOTECHE DELLE AMMINISTRAZIONI E AZIENDE SANITARIE DELLA REGIONE EMILIA-ROMAGNA 4</t>
  </si>
  <si>
    <t>A0173DE0B3</t>
  </si>
  <si>
    <t>Procedura aperta per l'affidamento della fornitura di carta in risme 9</t>
  </si>
  <si>
    <t>9391596</t>
  </si>
  <si>
    <t>Servizi di comunicazione a supporto dell'Agenzia regionale per il lavoro intervento relativo al PNRR M5C1 1.1</t>
  </si>
  <si>
    <t>Procedura aperta per l'affidamento dei servizi di comunicazione a supporto dell'Agenzia regionale per il lavoro intervento relativo al PNRR M5C1 1.1</t>
  </si>
  <si>
    <t>A007D1DFF9</t>
  </si>
  <si>
    <t>Medicazione classica 7</t>
  </si>
  <si>
    <t>Materiale da medicazione classica 7 - tamponi, garze, ovatta e bende</t>
  </si>
  <si>
    <t>Appalto specifico per la fornitura di Materiale da medicazione classica 7 - tamponi, garze, ovatta e bende</t>
  </si>
  <si>
    <t>9146433</t>
  </si>
  <si>
    <t>Medicazione avanzata 4 “esclusivi”</t>
  </si>
  <si>
    <t xml:space="preserve">Fornitura di materiale da medicazione avanzata e speciale “esclusivi" 4 </t>
  </si>
  <si>
    <t xml:space="preserve">Procedura negoziata ai sensi dell’art. 76, comma 2, lettera b) del D.lgs. 36/2023, per la fornitura di materiale da medicazione avanzata e speciale “esclusivi" 4 </t>
  </si>
  <si>
    <t>9519939</t>
  </si>
  <si>
    <t>Procedura negoziata per la fornitura del Sistema di Ablazione a Campo Pulsato (PFA) – FARAPULSE</t>
  </si>
  <si>
    <t>ACQUISIZIONE DI SEI SISTEMI DI ABLAZIONE A CAMPO PULSATO (PFA) - FARAPULSE</t>
  </si>
  <si>
    <t>Procedura negoziata, senza previa pubblicazione del bando di gara, ai sensi dell’art. 76, comma 2, lettera B) del D.Lgs. 36/2023 per l’acquisizione di sei sistemi di Ablazione a Campo Pulsato (PFA) - FARAPULSE</t>
  </si>
  <si>
    <t>9243195</t>
  </si>
  <si>
    <t>Servizi di organizzazione e gestione delle tappe italiane del Tour de France 2024</t>
  </si>
  <si>
    <t xml:space="preserve">Servizi di organizzazione e gestione delle tappe italiane del Tour de France 2024 </t>
  </si>
  <si>
    <t xml:space="preserve">Procedura aperta per l’affidamento dei servizi di organizzazione e gestione delle tappe italiane del Tour de France 2024 a ridotto impatto ambientale </t>
  </si>
  <si>
    <t>A0066E279F</t>
  </si>
  <si>
    <t>Fornitura di dispositivi medicali finalizzati al telemonitoraggio domiciliare per l'intervento relativo al PNRR - M6.C1 – Investimento 1.2</t>
  </si>
  <si>
    <t>PROCEDURA APERTA PER L’AFFIDAMENTO DELLA FORNITURA DI DISPOSITIVI MEDICALI FINALIZZATI AL TELEMONITORAGGIO DOMICILIARE PER L’INTERVENTO RELATIVO AL PNRR - M6.C1 – INVESTIMENTO 1.2</t>
  </si>
  <si>
    <t>9372469</t>
  </si>
  <si>
    <t>Vaccino antinfluenzale Fluenz Tetra 2023</t>
  </si>
  <si>
    <t>VACCINO INFLUENZALE "FLUENZ TETRA" 2023</t>
  </si>
  <si>
    <t>Procedura negoziata per la fornitura di un vaccino antinfluenzale spray nasale "FLUENZ TETRA" 2023</t>
  </si>
  <si>
    <t>9419795</t>
  </si>
  <si>
    <t>Medicinali 2024-2025 - 2</t>
  </si>
  <si>
    <t xml:space="preserve">Fornitura di medicinali e soluzioni infusionali per le esigenze delle Aziende Sanitarie della Regione Emilia-Romagna, della Regione Umbria e di So.Re.Sa. S.p.a. </t>
  </si>
  <si>
    <t>9490482</t>
  </si>
  <si>
    <t>Servizio di tesoreria per la Regione Emilia-Romagna ed enti strumentali 5</t>
  </si>
  <si>
    <t>Procedura aperta per l’affidamento del servizio di tesoreria della Regione Emilia-Romagna, dell’Assemblea legislativa regionale, di Atersir, dell’Ente di Gestione per i Parchi e la Biodiversità - Emilia orientale e di enti strumentali della Regione 5</t>
  </si>
  <si>
    <t>A034432DA9</t>
  </si>
  <si>
    <t>Lavori di completamento uffici Polizia Locale – ACER Ferrara</t>
  </si>
  <si>
    <t>Lavori di completamento della palazzina adibita ad uffici di polizia locale - Ferrara, nell’ambito dell’Investimento PNRR M5.C2 - Rigenerazione urbana e Housing sociale - 2.3 - Programma innovativo della qualità dell'abitare (PINQuA)</t>
  </si>
  <si>
    <t>Procedura negoziata per l’affidamento di lavori di completamento della palazzina adibita ad uffici di polizia locale - Ferrara, nell’ambito dell’Investimento PNRR M5.C2 - Rigenerazione urbana e Housing sociale - 2.3 - Programma innovativo della qualità dell'abitare (PINQuA) finanziato dall’Unione europea – NextGenerationEU</t>
  </si>
  <si>
    <t>A0326391B7</t>
  </si>
  <si>
    <t>Procedura aperta per la fornitura di attrezzature e loro accessori per le attività di laboratorio in capo al settore fitosanitario e difesa delle produzioni della Regione Emilia-Romagna, finanziata dal piano nazionale per gli investimenti complementari al P.N.R.R. – PNC – intervento PNC M 6 C1 E.1.1.0, nell'ambito del programma "Salute, ambiente, biodiversità e clima" – CUP: I83C22000640005, CPV prevalente 38951000-6</t>
  </si>
  <si>
    <t>9507035</t>
  </si>
  <si>
    <t>Farmaco Beyfortus (procedura negoziata)</t>
  </si>
  <si>
    <t>Procedura aperta per l'affidamento della fornitura in acquisto di Autoambulanze e automediche per le Aziende Sanitarie</t>
  </si>
  <si>
    <t>Procedura aperta per l'affidamento della fornitura in acquisto di Autoambulanze e Automediche per le Aziende Sanitarie</t>
  </si>
  <si>
    <t>Servizi di supporto alla gestione della riscossione tributi e di altre entrate comunali 4 - Comune di Bologna</t>
  </si>
  <si>
    <t>Procedura aperta per l’affidamento dei servizi di supporto alla gestione della riscossione tributi e di altre entrate comunali 4 - Comune di Bologna</t>
  </si>
  <si>
    <t>B2850AA34A</t>
  </si>
  <si>
    <t>Fornitura di ausili per la mobilità dei disabili 2</t>
  </si>
  <si>
    <t>Procedura aperta per la fornitura di ausili per la mobilità dei disabili 2</t>
  </si>
  <si>
    <t>MEDICINALI 2025-2027-2</t>
  </si>
  <si>
    <t>Fornitura di medicinali  2025-2027-2 per le esigenze delle Aziende sanitarie del Servizio Sanitario della Regione Emilia-Romagna e della APSS Trento</t>
  </si>
  <si>
    <t>Concessione di servizi per la gestione della borsa merci di Bologna</t>
  </si>
  <si>
    <t>Maricla Lanci</t>
  </si>
  <si>
    <t xml:space="preserve">PROCEDURA APERTA PER L’AFFIDAMENTO DEI SERVIZI DI FORMAZIONE IN MATERIA DI COMPETENZE TRASVERSALI PER LA GESTIONE DEL CAMBIAMENTO E L’INNOVAZIONE ORGANIZZATIVA PER GLI ANNI 2025/2026  </t>
  </si>
  <si>
    <t>Materiale da medicazione avanzata 4</t>
  </si>
  <si>
    <t>Appalto specifico per la fornitura di materiale da medicazione avanzata 4</t>
  </si>
  <si>
    <t>Accordi quadro per l’affidamento di servizi di architettura e ingegneria per interventi di completamento/nuova realizzazione di edifici componenti il Tecnopolo Manifattura, 2 lotti: 1 Progettazione e altri SIA, 2 Verifica preventiva progettazione</t>
  </si>
  <si>
    <t>Procedura aperta per la conclusione di accordi quadro ai sensi dell'art. 59, D. Lgs 36/2023, per l'affidamento di servizi di architettura e ingegneria riguardanti interventi di completamento/nuova realizzazione di edifici componenti il Tecnopolo Manifattura, suddivisa in 2 lotti: Lotto 1: Progettazione e altri servizi di architettura e ingegneria - Lotto 2: Verifica preventiva della progettazione. - RETTIFICA PAR. 16 DEL DISCIPLINARE DI GARA.</t>
  </si>
  <si>
    <t>PN_PROCEDURA NEGOZIATA PER L’AFFIDAMENTO DI LAVORI EDIFICI E ALLOGGI ESISTENTI_SISMA 2012_FERRARA_VIA C. MAYR, 84.</t>
  </si>
  <si>
    <t>PROCEDURA NEGOZIATA PER L’AFFIDAMENTO DI LAVORI DI RIPARAZIONE E CONSOLIDAMENTO SISMICO DI EDIFICI E DI ALLOGGI ESISTENTI SOGGETTI AL SISMA 2012 SITI IN FERRARA, VIA C. MAYR, N. 84.</t>
  </si>
  <si>
    <t>B2AFEF18C8</t>
  </si>
  <si>
    <t>PN_PROCEDURA NEGOZIATA PER L’AFFIDAMENTO DEI LAVORI DI RIFUNZIONALIZZAZIONE DELL'OSPEDALE DI SASSUOLO (MO) - TERZO STRALCIO - CENTRALE DI STERILIZZAZIONE, DEPOSITI E ADEGUAMENTO SALA OPERATIVA</t>
  </si>
  <si>
    <t>PROCEDURA NEGOZIATA PER L’AFFIDAMENTO DEI LAVORI DI RIFUNZIONALIZZAZIONE DELL'OSPEDALE DI SASSUOLO (MO) - TERZO STRALCIO - CENTRALE DI STERILIZZAZIONE, DEPOSITI E ADEGUAMENTO SALA OPERATIVA</t>
  </si>
  <si>
    <t>B2D53A74AD</t>
  </si>
  <si>
    <t>Procedura negoziata per la fornitura del  farmaco BEYFORTUS</t>
  </si>
  <si>
    <t>Procedura negoziata per la fornitura del farmaco BEYFORTUS</t>
  </si>
  <si>
    <t>Noleggio fotocopiatrici 8</t>
  </si>
  <si>
    <t>Appalto Specifico (SDA) per fornitura in Noleggio di Fotocopiatrici 8</t>
  </si>
  <si>
    <t>SDA – APPALTO SPECIFICO  PER L’AFFIDAMENTO DELLA FORNITURA IN NOLEGGIO DI MACCHINE FOTOCOPIATRICI DIGITALI 8</t>
  </si>
  <si>
    <t>MEZZI DI CONTRASTO, RADIOFARMACI E SORGENTI RADIOATTIVE 2025 - 2026</t>
  </si>
  <si>
    <t>APPALTO SPECIFICO PER LA FORNITURA DI MEZZI DI CONTRASTO, RADIOFARMACI E SORGENTI RADIOATTIVE 2025 - 2026</t>
  </si>
  <si>
    <t>Procedura aperta per l'affidamento in concessione di servizi connessi alla mobilità elettrica mediante gestione di infrastrutture di ricarica sul suolo di proprietà delle Aziende sanitarie</t>
  </si>
  <si>
    <t>Concessione di servizi connessi alla mobilità elettrica mediante gestione di infrastrutture di ricarica sul suolo di proprietà delle Aziende sanitarie</t>
  </si>
  <si>
    <t>B32FF99392</t>
  </si>
  <si>
    <t>Ausili per incontinenza e assorbenza a ridotto impatto ambientale ospedaliera 4</t>
  </si>
  <si>
    <t>Sonde, cateteri, tubi, sacche per urina e relativi accessori 3 (1° tranche)</t>
  </si>
  <si>
    <t>Fornitura di toner, cartucce a getto di inchiostro, materiale di consumo accessorio originali e toner e cartucce a getto di inchiostro rigenerate per le Amministrazioni dell’Emilia-Romagna 4</t>
  </si>
  <si>
    <t>Procedura aperta per l’affidamento della fornitura di toner, cartucce a getto di inchiostro, materiale di consumo accessorio originali e toner e cartucce a getto di inchiostro rigenerate per le Amministrazioni dell’Emilia-Romagna 4</t>
  </si>
  <si>
    <t>Procedura aperta per l’affidamento del Servizio di sorveglianza sanitaria e altre attività spettanti al medico competente</t>
  </si>
  <si>
    <t>Procedura aperta per l’affidamento del Servizio di sorveglianza sanitaria e altre attività spettanti al medico competente.</t>
  </si>
  <si>
    <t>Affidamento in concessione dei servizi per la gestione della Borsa Merci della Camera di Commercio di Bologna</t>
  </si>
  <si>
    <t>Avviso</t>
  </si>
  <si>
    <t>B399015B22</t>
  </si>
  <si>
    <t>Attivata</t>
  </si>
  <si>
    <t>NO</t>
  </si>
  <si>
    <t>-</t>
  </si>
  <si>
    <t>Aggiudicata</t>
  </si>
  <si>
    <t>Programmata</t>
  </si>
  <si>
    <t>Bandita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</si>
</sst>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_-&quot;€ &quot;* #,##0.00_-;&quot;-€ &quot;* #,##0.00_-;_-&quot;€ &quot;* \-??_-;_-@_-"/>
    <numFmt numFmtId="165" formatCode="dd/mm/yy;@"/>
    <numFmt numFmtId="166" formatCode="[$-410]mmm\-yy;@"/>
    <numFmt numFmtId="167" formatCode="#,##0\ &quot;€&quot;"/>
    <numFmt numFmtId="168" formatCode="_-* #,##0\ &quot;€&quot;_-;\-* #,##0\ &quot;€&quot;_-;_-* &quot;-&quot;??\ &quot;€&quot;_-;_-@_-"/>
    <numFmt numFmtId="170" formatCode="dd\/mm\/yyyy"/>
  </numFmts>
  <fonts count="24" x14ac:knownFonts="1">
    <font>
      <sz val="11"/>
      <color theme="1"/>
      <name val="Calibri"/>
      <family val="2"/>
      <scheme val="minor"/>
    </font>
    <font>
      <sz val="11"/>
      <color indexed="8"/>
      <name val="Calibri"/>
      <family val="2"/>
    </font>
    <font>
      <sz val="11"/>
      <name val="Calibri"/>
      <family val="2"/>
    </font>
    <font>
      <b/>
      <sz val="11"/>
      <color indexed="9"/>
      <name val="Calibri"/>
      <family val="2"/>
    </font>
    <font>
      <b/>
      <sz val="11"/>
      <color theme="0"/>
      <name val="Calibri"/>
      <family val="2"/>
      <scheme val="minor"/>
    </font>
    <font>
      <sz val="1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b/>
      <sz val="11"/>
      <color theme="0"/>
      <name val="Calibri"/>
      <family val="2"/>
    </font>
    <font>
      <sz val="11"/>
      <color theme="0"/>
      <name val="Calibri"/>
      <family val="2"/>
      <scheme val="minor"/>
    </font>
    <font>
      <b/>
      <sz val="12"/>
      <color theme="1"/>
      <name val="Calibri"/>
      <family val="2"/>
      <scheme val="minor"/>
    </font>
    <font>
      <b/>
      <sz val="12"/>
      <color theme="0"/>
      <name val="Calibri"/>
      <family val="2"/>
      <scheme val="minor"/>
    </font>
    <font>
      <b/>
      <sz val="11"/>
      <color rgb="FFFFFFFF"/>
      <name val="Calibri"/>
      <family val="2"/>
    </font>
    <font>
      <b/>
      <sz val="12"/>
      <name val="Calibri"/>
      <family val="2"/>
      <scheme val="minor"/>
    </font>
    <font>
      <sz val="12"/>
      <color theme="1"/>
      <name val="Calibri"/>
      <family val="2"/>
      <scheme val="minor"/>
    </font>
    <font>
      <sz val="11"/>
      <color indexed="8"/>
      <name val="Calibri"/>
      <family val="2"/>
      <scheme val="minor"/>
    </font>
    <font>
      <u/>
      <sz val="11"/>
      <color theme="10"/>
      <name val="Calibri"/>
      <family val="2"/>
      <scheme val="minor"/>
    </font>
    <font>
      <sz val="10"/>
      <color rgb="FF000000"/>
      <name val="Arial"/>
      <family val="2"/>
    </font>
    <font>
      <b/>
      <sz val="9"/>
      <color rgb="FFFFFFFF"/>
      <name val="Arial"/>
    </font>
    <font>
      <b/>
      <strike/>
      <sz val="9"/>
      <color rgb="FFFFFFFF"/>
      <name val="Arial"/>
    </font>
    <font>
      <sz val="9"/>
      <color rgb="FF333333"/>
      <name val="Arial"/>
    </font>
    <font>
      <b/>
      <sz val="9"/>
      <color rgb="FF333333"/>
      <name val="Arial"/>
    </font>
    <font>
      <sz val="10"/>
      <color rgb="FF000000"/>
      <name val="Arial"/>
    </font>
  </fonts>
  <fills count="31">
    <fill>
      <patternFill patternType="none"/>
    </fill>
    <fill>
      <patternFill patternType="gray125"/>
    </fill>
    <fill>
      <patternFill patternType="solid">
        <fgColor indexed="51"/>
        <bgColor indexed="64"/>
      </patternFill>
    </fill>
    <fill>
      <patternFill patternType="solid">
        <fgColor indexed="50"/>
        <bgColor indexed="64"/>
      </patternFill>
    </fill>
    <fill>
      <patternFill patternType="solid">
        <fgColor theme="4" tint="0.59999389629810485"/>
        <bgColor indexed="64"/>
      </patternFill>
    </fill>
    <fill>
      <patternFill patternType="solid">
        <fgColor rgb="FF7DB0DF"/>
        <bgColor indexed="64"/>
      </patternFill>
    </fill>
    <fill>
      <patternFill patternType="solid">
        <fgColor rgb="FFFF438F"/>
        <bgColor indexed="64"/>
      </patternFill>
    </fill>
    <fill>
      <patternFill patternType="solid">
        <fgColor rgb="FFF8D8DB"/>
        <bgColor indexed="64"/>
      </patternFill>
    </fill>
    <fill>
      <patternFill patternType="solid">
        <fgColor theme="0" tint="-0.249977111117893"/>
        <bgColor indexed="64"/>
      </patternFill>
    </fill>
    <fill>
      <patternFill patternType="solid">
        <fgColor theme="6"/>
        <bgColor indexed="64"/>
      </patternFill>
    </fill>
    <fill>
      <patternFill patternType="solid">
        <fgColor rgb="FFFF660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EEEEEE"/>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rgb="FFFF0066"/>
        <bgColor indexed="64"/>
      </patternFill>
    </fill>
    <fill>
      <patternFill patternType="solid">
        <fgColor rgb="FFF6CED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rgb="FFC00000"/>
        <bgColor indexed="64"/>
      </patternFill>
    </fill>
    <fill>
      <patternFill patternType="solid">
        <fgColor rgb="FFDF726F"/>
        <bgColor indexed="64"/>
      </patternFill>
    </fill>
    <fill>
      <patternFill patternType="solid">
        <fgColor theme="5" tint="0.39997558519241921"/>
        <bgColor indexed="64"/>
      </patternFill>
    </fill>
    <fill>
      <patternFill patternType="solid">
        <fgColor rgb="FFF0BBBA"/>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bgColor indexed="64"/>
      </patternFill>
    </fill>
    <fill>
      <patternFill patternType="solid">
        <fgColor rgb="FF0B64A0"/>
        <bgColor rgb="FFFFFFFF"/>
      </patternFill>
    </fill>
    <fill>
      <patternFill patternType="solid">
        <fgColor rgb="FFFFFFFF"/>
        <bgColor rgb="FFFFFFFF"/>
      </patternFill>
    </fill>
    <fill>
      <patternFill patternType="solid">
        <fgColor rgb="FFF8FBFC"/>
        <bgColor rgb="FFFFFFFF"/>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medium">
        <color auto="1"/>
      </right>
      <top/>
      <bottom style="thin">
        <color indexed="64"/>
      </bottom>
      <diagonal/>
    </border>
    <border>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style="medium">
        <color indexed="64"/>
      </right>
      <top style="thin">
        <color indexed="64"/>
      </top>
      <bottom/>
      <diagonal/>
    </border>
    <border>
      <left style="medium">
        <color auto="1"/>
      </left>
      <right style="thin">
        <color auto="1"/>
      </right>
      <top style="thin">
        <color indexed="64"/>
      </top>
      <bottom style="thin">
        <color indexed="64"/>
      </bottom>
      <diagonal/>
    </border>
    <border>
      <left style="thin">
        <color auto="1"/>
      </left>
      <right style="medium">
        <color auto="1"/>
      </right>
      <top style="thin">
        <color indexed="64"/>
      </top>
      <bottom/>
      <diagonal/>
    </border>
    <border>
      <left style="medium">
        <color indexed="64"/>
      </left>
      <right style="medium">
        <color auto="1"/>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auto="1"/>
      </right>
      <top/>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indexed="64"/>
      </top>
      <bottom/>
      <diagonal/>
    </border>
    <border>
      <left style="thin">
        <color rgb="FF3877A6"/>
      </left>
      <right style="thin">
        <color rgb="FF3877A6"/>
      </right>
      <top style="thin">
        <color rgb="FF3877A6"/>
      </top>
      <bottom style="thin">
        <color rgb="FFA5A5B1"/>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s>
  <cellStyleXfs count="453">
    <xf numFmtId="0" fontId="0" fillId="0" borderId="0"/>
    <xf numFmtId="164" fontId="1" fillId="0" borderId="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17" fillId="0" borderId="0" applyNumberFormat="0" applyFill="0" applyBorder="0" applyAlignment="0" applyProtection="0"/>
    <xf numFmtId="0" fontId="18"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23" fillId="0" borderId="0"/>
  </cellStyleXfs>
  <cellXfs count="195">
    <xf numFmtId="0" fontId="0" fillId="0" borderId="0" xfId="0"/>
    <xf numFmtId="0" fontId="0" fillId="0" borderId="0" xfId="0" applyAlignment="1">
      <alignment vertical="center"/>
    </xf>
    <xf numFmtId="0" fontId="3"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vertical="center"/>
    </xf>
    <xf numFmtId="0" fontId="3" fillId="5" borderId="1" xfId="0" applyFont="1"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left" vertical="center"/>
    </xf>
    <xf numFmtId="0" fontId="5" fillId="0" borderId="0" xfId="0" applyFont="1" applyAlignment="1">
      <alignment horizontal="center" vertical="center"/>
    </xf>
    <xf numFmtId="0" fontId="0" fillId="0" borderId="0" xfId="0" pivotButton="1"/>
    <xf numFmtId="0" fontId="0" fillId="0" borderId="0" xfId="0" applyAlignment="1">
      <alignment horizontal="left"/>
    </xf>
    <xf numFmtId="44" fontId="0" fillId="0" borderId="0" xfId="0" applyNumberFormat="1"/>
    <xf numFmtId="0" fontId="6" fillId="8" borderId="1" xfId="0" applyFont="1" applyFill="1" applyBorder="1" applyAlignment="1">
      <alignment horizontal="center" vertical="center"/>
    </xf>
    <xf numFmtId="0" fontId="4" fillId="6"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44" fontId="0" fillId="0" borderId="1" xfId="3" applyFont="1" applyBorder="1" applyAlignment="1">
      <alignment vertical="center"/>
    </xf>
    <xf numFmtId="0" fontId="8" fillId="0" borderId="1" xfId="0" applyFont="1" applyBorder="1" applyAlignment="1">
      <alignment horizontal="left" vertical="center"/>
    </xf>
    <xf numFmtId="0" fontId="4" fillId="9" borderId="1" xfId="0" applyFont="1" applyFill="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vertical="center"/>
    </xf>
    <xf numFmtId="44" fontId="5" fillId="0" borderId="1" xfId="3" applyFont="1" applyBorder="1" applyAlignment="1">
      <alignment vertical="center"/>
    </xf>
    <xf numFmtId="43" fontId="0" fillId="0" borderId="0" xfId="6" applyFont="1"/>
    <xf numFmtId="0" fontId="5"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6" fillId="4" borderId="7" xfId="0" applyFont="1" applyFill="1" applyBorder="1" applyAlignment="1">
      <alignment vertical="center" wrapText="1"/>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4" fillId="11" borderId="7" xfId="0" applyFont="1" applyFill="1" applyBorder="1" applyAlignment="1">
      <alignment vertical="center" wrapText="1"/>
    </xf>
    <xf numFmtId="0" fontId="4" fillId="11" borderId="8" xfId="0" applyFont="1" applyFill="1" applyBorder="1" applyAlignment="1">
      <alignment horizontal="center" vertical="center"/>
    </xf>
    <xf numFmtId="0" fontId="4" fillId="11" borderId="9" xfId="0" applyFont="1" applyFill="1" applyBorder="1" applyAlignment="1">
      <alignment horizontal="center" vertical="center"/>
    </xf>
    <xf numFmtId="0" fontId="4" fillId="11" borderId="10" xfId="0" applyFont="1" applyFill="1" applyBorder="1" applyAlignment="1">
      <alignment horizontal="center" vertical="center"/>
    </xf>
    <xf numFmtId="0" fontId="0" fillId="12" borderId="11" xfId="0" applyFill="1" applyBorder="1" applyAlignment="1">
      <alignment vertical="center" wrapText="1"/>
    </xf>
    <xf numFmtId="0" fontId="0" fillId="13" borderId="12" xfId="0" applyFill="1" applyBorder="1" applyAlignment="1">
      <alignment vertical="center"/>
    </xf>
    <xf numFmtId="0" fontId="0" fillId="13" borderId="3" xfId="0" applyFill="1" applyBorder="1" applyAlignment="1">
      <alignment horizontal="center" vertical="center"/>
    </xf>
    <xf numFmtId="0" fontId="0" fillId="13" borderId="13" xfId="0" applyFill="1" applyBorder="1" applyAlignment="1">
      <alignment horizontal="center" vertical="center"/>
    </xf>
    <xf numFmtId="0" fontId="0" fillId="14" borderId="11" xfId="0" applyFill="1" applyBorder="1" applyAlignment="1">
      <alignment vertical="center" wrapText="1"/>
    </xf>
    <xf numFmtId="0" fontId="0" fillId="15" borderId="13" xfId="0" applyFill="1" applyBorder="1" applyAlignment="1">
      <alignment horizontal="center" vertical="center"/>
    </xf>
    <xf numFmtId="0" fontId="0" fillId="12" borderId="14" xfId="0" applyFill="1" applyBorder="1" applyAlignment="1">
      <alignment vertical="center" wrapText="1"/>
    </xf>
    <xf numFmtId="0" fontId="0" fillId="13" borderId="15" xfId="0" applyFill="1" applyBorder="1" applyAlignment="1">
      <alignment vertical="center"/>
    </xf>
    <xf numFmtId="0" fontId="0" fillId="13" borderId="1" xfId="0" applyFill="1" applyBorder="1" applyAlignment="1">
      <alignment horizontal="center" vertical="center"/>
    </xf>
    <xf numFmtId="0" fontId="0" fillId="13" borderId="16" xfId="0" applyFill="1" applyBorder="1" applyAlignment="1">
      <alignment horizontal="center" vertical="center"/>
    </xf>
    <xf numFmtId="0" fontId="0" fillId="14" borderId="14" xfId="0" applyFill="1" applyBorder="1" applyAlignment="1">
      <alignment vertical="center" wrapText="1"/>
    </xf>
    <xf numFmtId="0" fontId="0" fillId="15" borderId="16" xfId="0" applyFill="1" applyBorder="1" applyAlignment="1">
      <alignment horizontal="center" vertical="center"/>
    </xf>
    <xf numFmtId="0" fontId="0" fillId="12" borderId="17" xfId="0" applyFill="1" applyBorder="1" applyAlignment="1">
      <alignment vertical="center" wrapText="1"/>
    </xf>
    <xf numFmtId="0" fontId="0" fillId="13" borderId="18" xfId="0" applyFill="1" applyBorder="1" applyAlignment="1">
      <alignment horizontal="center" vertical="center"/>
    </xf>
    <xf numFmtId="0" fontId="0" fillId="13" borderId="2" xfId="0" applyFill="1" applyBorder="1" applyAlignment="1">
      <alignment horizontal="center" vertical="center"/>
    </xf>
    <xf numFmtId="0" fontId="0" fillId="13" borderId="19" xfId="0" applyFill="1" applyBorder="1" applyAlignment="1">
      <alignment horizontal="center" vertical="center"/>
    </xf>
    <xf numFmtId="0" fontId="0" fillId="14" borderId="17" xfId="0" applyFill="1" applyBorder="1" applyAlignment="1">
      <alignment vertical="center" wrapText="1"/>
    </xf>
    <xf numFmtId="0" fontId="0" fillId="15" borderId="19" xfId="0" applyFill="1" applyBorder="1" applyAlignment="1">
      <alignment horizontal="center" vertical="center"/>
    </xf>
    <xf numFmtId="0" fontId="6" fillId="12" borderId="7" xfId="0" applyFont="1" applyFill="1" applyBorder="1" applyAlignment="1">
      <alignment vertical="center"/>
    </xf>
    <xf numFmtId="0" fontId="6" fillId="12" borderId="8" xfId="0" applyFont="1" applyFill="1" applyBorder="1" applyAlignment="1">
      <alignment horizontal="center" vertical="center"/>
    </xf>
    <xf numFmtId="0" fontId="6" fillId="12" borderId="9" xfId="0" applyFont="1" applyFill="1" applyBorder="1" applyAlignment="1">
      <alignment horizontal="center" vertical="center"/>
    </xf>
    <xf numFmtId="0" fontId="6" fillId="12" borderId="10" xfId="0" applyFont="1" applyFill="1" applyBorder="1" applyAlignment="1">
      <alignment horizontal="center" vertical="center"/>
    </xf>
    <xf numFmtId="0" fontId="6" fillId="14" borderId="7" xfId="0" applyFont="1" applyFill="1" applyBorder="1" applyAlignment="1">
      <alignment vertical="center"/>
    </xf>
    <xf numFmtId="0" fontId="6" fillId="14" borderId="8" xfId="0" applyFont="1" applyFill="1" applyBorder="1" applyAlignment="1">
      <alignment horizontal="center" vertical="center"/>
    </xf>
    <xf numFmtId="0" fontId="6" fillId="14" borderId="9" xfId="0" applyFont="1" applyFill="1" applyBorder="1" applyAlignment="1">
      <alignment horizontal="center" vertical="center"/>
    </xf>
    <xf numFmtId="0" fontId="6" fillId="14" borderId="10" xfId="0" applyFont="1" applyFill="1" applyBorder="1" applyAlignment="1">
      <alignment horizontal="center" vertical="center"/>
    </xf>
    <xf numFmtId="0" fontId="6" fillId="4" borderId="25" xfId="0" applyFont="1" applyFill="1" applyBorder="1" applyAlignment="1">
      <alignment horizontal="center" vertical="center" wrapText="1"/>
    </xf>
    <xf numFmtId="0" fontId="4" fillId="11" borderId="25" xfId="0" applyFont="1" applyFill="1" applyBorder="1" applyAlignment="1">
      <alignment horizontal="center" vertical="center" wrapText="1"/>
    </xf>
    <xf numFmtId="0" fontId="0" fillId="4" borderId="14" xfId="0" applyFill="1" applyBorder="1" applyAlignment="1">
      <alignment horizontal="center" vertical="center"/>
    </xf>
    <xf numFmtId="0" fontId="0" fillId="4" borderId="25" xfId="0" applyFill="1" applyBorder="1" applyAlignment="1">
      <alignment horizontal="center" vertical="center"/>
    </xf>
    <xf numFmtId="0" fontId="0" fillId="4" borderId="18" xfId="0" applyFill="1" applyBorder="1" applyAlignment="1">
      <alignment horizontal="center" vertical="center" wrapText="1"/>
    </xf>
    <xf numFmtId="0" fontId="10" fillId="11" borderId="25" xfId="0" applyFont="1" applyFill="1" applyBorder="1" applyAlignment="1">
      <alignment horizontal="center" vertical="center" wrapText="1"/>
    </xf>
    <xf numFmtId="0" fontId="10" fillId="11" borderId="14" xfId="0" applyFont="1" applyFill="1" applyBorder="1" applyAlignment="1">
      <alignment horizontal="center" vertical="center"/>
    </xf>
    <xf numFmtId="0" fontId="10" fillId="11" borderId="18" xfId="0" applyFont="1" applyFill="1" applyBorder="1" applyAlignment="1">
      <alignment horizontal="center" vertical="center" wrapText="1"/>
    </xf>
    <xf numFmtId="0" fontId="10" fillId="11" borderId="14" xfId="0" applyFont="1" applyFill="1" applyBorder="1" applyAlignment="1">
      <alignment horizontal="center" vertical="center" wrapText="1"/>
    </xf>
    <xf numFmtId="0" fontId="0" fillId="17" borderId="24" xfId="0" applyFill="1" applyBorder="1" applyAlignment="1">
      <alignment horizontal="right" vertical="center"/>
    </xf>
    <xf numFmtId="0" fontId="0" fillId="15" borderId="18" xfId="0" applyFill="1" applyBorder="1" applyAlignment="1">
      <alignment horizontal="center" vertical="center"/>
    </xf>
    <xf numFmtId="0" fontId="0" fillId="15" borderId="14" xfId="0" applyFill="1" applyBorder="1" applyAlignment="1">
      <alignment horizontal="center" vertical="center"/>
    </xf>
    <xf numFmtId="0" fontId="6" fillId="17" borderId="7" xfId="0" applyFont="1" applyFill="1" applyBorder="1" applyAlignment="1">
      <alignment horizontal="right" vertical="center"/>
    </xf>
    <xf numFmtId="0" fontId="6" fillId="12" borderId="7" xfId="0" applyFont="1" applyFill="1" applyBorder="1" applyAlignment="1">
      <alignment horizontal="center" vertical="center"/>
    </xf>
    <xf numFmtId="0" fontId="6" fillId="14" borderId="28" xfId="0" applyFont="1" applyFill="1" applyBorder="1" applyAlignment="1">
      <alignment horizontal="center" vertical="center"/>
    </xf>
    <xf numFmtId="0" fontId="6" fillId="14" borderId="7" xfId="0" applyFont="1" applyFill="1" applyBorder="1" applyAlignment="1">
      <alignment horizontal="center" vertical="center"/>
    </xf>
    <xf numFmtId="0" fontId="4" fillId="0" borderId="0" xfId="0" applyFont="1" applyAlignment="1">
      <alignment horizontal="center" vertical="center" wrapText="1"/>
    </xf>
    <xf numFmtId="0" fontId="0" fillId="4" borderId="14" xfId="0" applyFill="1" applyBorder="1" applyAlignment="1">
      <alignment horizontal="center" vertical="center" wrapText="1"/>
    </xf>
    <xf numFmtId="0" fontId="0" fillId="18" borderId="24" xfId="0" applyFill="1" applyBorder="1" applyAlignment="1">
      <alignment horizontal="right" vertical="center"/>
    </xf>
    <xf numFmtId="0" fontId="6" fillId="18" borderId="7" xfId="0" applyFont="1" applyFill="1" applyBorder="1" applyAlignment="1">
      <alignment horizontal="right" vertical="center"/>
    </xf>
    <xf numFmtId="0" fontId="6" fillId="0" borderId="0" xfId="0" applyFont="1" applyAlignment="1">
      <alignment horizontal="center" vertical="center"/>
    </xf>
    <xf numFmtId="0" fontId="0" fillId="12" borderId="24" xfId="0" applyFill="1" applyBorder="1" applyAlignment="1">
      <alignment horizontal="right" vertical="center"/>
    </xf>
    <xf numFmtId="0" fontId="6" fillId="0" borderId="0" xfId="0" applyFont="1" applyAlignment="1">
      <alignment vertical="center"/>
    </xf>
    <xf numFmtId="0" fontId="6" fillId="12" borderId="7" xfId="0" applyFont="1" applyFill="1" applyBorder="1" applyAlignment="1">
      <alignment horizontal="right" vertical="center"/>
    </xf>
    <xf numFmtId="0" fontId="3" fillId="0" borderId="0" xfId="0" applyFont="1" applyAlignment="1">
      <alignment horizontal="center" vertical="center" wrapText="1"/>
    </xf>
    <xf numFmtId="0" fontId="0" fillId="20" borderId="24" xfId="0" applyFill="1" applyBorder="1" applyAlignment="1">
      <alignment horizontal="right" vertical="center"/>
    </xf>
    <xf numFmtId="0" fontId="6" fillId="20" borderId="7" xfId="0" applyFont="1" applyFill="1" applyBorder="1" applyAlignment="1">
      <alignment horizontal="right" vertical="center"/>
    </xf>
    <xf numFmtId="0" fontId="6" fillId="0" borderId="0" xfId="0" applyFont="1" applyAlignment="1">
      <alignment horizontal="right" vertical="center"/>
    </xf>
    <xf numFmtId="0" fontId="6" fillId="7" borderId="25" xfId="0" applyFont="1" applyFill="1" applyBorder="1" applyAlignment="1">
      <alignment horizontal="center" vertical="center" wrapText="1"/>
    </xf>
    <xf numFmtId="0" fontId="4" fillId="22" borderId="25" xfId="0" applyFont="1" applyFill="1" applyBorder="1" applyAlignment="1">
      <alignment horizontal="center" vertical="center" wrapText="1"/>
    </xf>
    <xf numFmtId="0" fontId="6" fillId="7" borderId="14" xfId="0" applyFont="1" applyFill="1" applyBorder="1" applyAlignment="1">
      <alignment horizontal="center" vertical="center"/>
    </xf>
    <xf numFmtId="0" fontId="6" fillId="7" borderId="25" xfId="0" applyFont="1" applyFill="1" applyBorder="1" applyAlignment="1">
      <alignment horizontal="center" vertical="center"/>
    </xf>
    <xf numFmtId="0" fontId="6" fillId="7" borderId="18" xfId="0" applyFont="1" applyFill="1" applyBorder="1" applyAlignment="1">
      <alignment horizontal="center" vertical="center" wrapText="1"/>
    </xf>
    <xf numFmtId="0" fontId="4" fillId="22" borderId="14" xfId="0" applyFont="1" applyFill="1" applyBorder="1" applyAlignment="1">
      <alignment horizontal="center" vertical="center"/>
    </xf>
    <xf numFmtId="0" fontId="4" fillId="22" borderId="18" xfId="0" applyFont="1" applyFill="1" applyBorder="1" applyAlignment="1">
      <alignment horizontal="center" vertical="center" wrapText="1"/>
    </xf>
    <xf numFmtId="0" fontId="4" fillId="22" borderId="14" xfId="0" applyFont="1" applyFill="1" applyBorder="1" applyAlignment="1">
      <alignment horizontal="center" vertical="center" wrapText="1"/>
    </xf>
    <xf numFmtId="0" fontId="0" fillId="23" borderId="24" xfId="0" applyFill="1" applyBorder="1" applyAlignment="1">
      <alignment horizontal="right" vertical="center"/>
    </xf>
    <xf numFmtId="0" fontId="0" fillId="15" borderId="29" xfId="0" applyFill="1" applyBorder="1" applyAlignment="1">
      <alignment horizontal="center" vertical="center" wrapText="1"/>
    </xf>
    <xf numFmtId="0" fontId="4" fillId="21" borderId="7" xfId="0" applyFont="1" applyFill="1" applyBorder="1" applyAlignment="1">
      <alignment horizontal="right" vertical="center"/>
    </xf>
    <xf numFmtId="0" fontId="6" fillId="7" borderId="7" xfId="0" applyFont="1" applyFill="1" applyBorder="1" applyAlignment="1">
      <alignment horizontal="center" vertical="center"/>
    </xf>
    <xf numFmtId="0" fontId="6" fillId="7" borderId="4" xfId="0" applyFont="1" applyFill="1" applyBorder="1" applyAlignment="1">
      <alignment horizontal="center" vertical="center"/>
    </xf>
    <xf numFmtId="0" fontId="6" fillId="24" borderId="28" xfId="0" applyFont="1" applyFill="1" applyBorder="1" applyAlignment="1">
      <alignment horizontal="center" vertical="center"/>
    </xf>
    <xf numFmtId="0" fontId="6" fillId="24" borderId="7" xfId="0" applyFont="1" applyFill="1" applyBorder="1" applyAlignment="1">
      <alignment horizontal="center" vertical="center"/>
    </xf>
    <xf numFmtId="0" fontId="2" fillId="18" borderId="1" xfId="0" applyFont="1" applyFill="1" applyBorder="1" applyAlignment="1">
      <alignment horizontal="center" vertical="center"/>
    </xf>
    <xf numFmtId="0" fontId="0" fillId="25" borderId="24" xfId="0" applyFill="1" applyBorder="1" applyAlignment="1">
      <alignment horizontal="right" vertical="center"/>
    </xf>
    <xf numFmtId="0" fontId="6" fillId="25" borderId="7" xfId="0" applyFont="1" applyFill="1" applyBorder="1" applyAlignment="1">
      <alignment horizontal="righ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5" fillId="20" borderId="1" xfId="0" applyFont="1" applyFill="1" applyBorder="1" applyAlignment="1">
      <alignment horizontal="center" vertical="center"/>
    </xf>
    <xf numFmtId="0" fontId="0" fillId="26" borderId="24" xfId="0" applyFill="1" applyBorder="1" applyAlignment="1">
      <alignment horizontal="right" vertical="center"/>
    </xf>
    <xf numFmtId="0" fontId="6" fillId="26" borderId="7" xfId="0" applyFont="1" applyFill="1" applyBorder="1" applyAlignment="1">
      <alignment horizontal="right" vertical="center"/>
    </xf>
    <xf numFmtId="0" fontId="2" fillId="0" borderId="2" xfId="0" applyFont="1" applyBorder="1" applyAlignment="1">
      <alignment horizontal="center" vertical="center"/>
    </xf>
    <xf numFmtId="0" fontId="2" fillId="12" borderId="1" xfId="0" applyFont="1" applyFill="1" applyBorder="1" applyAlignment="1">
      <alignment horizontal="center" vertical="center"/>
    </xf>
    <xf numFmtId="0" fontId="14" fillId="27" borderId="1" xfId="0" applyFont="1" applyFill="1" applyBorder="1" applyAlignment="1">
      <alignment horizontal="center" vertical="center" wrapText="1"/>
    </xf>
    <xf numFmtId="0" fontId="15" fillId="0" borderId="0" xfId="0" applyFont="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14" fontId="16" fillId="0" borderId="1" xfId="0" applyNumberFormat="1" applyFont="1" applyBorder="1" applyAlignment="1">
      <alignment horizontal="center" vertical="center" wrapText="1"/>
    </xf>
    <xf numFmtId="0" fontId="17" fillId="0" borderId="1" xfId="226" applyBorder="1" applyAlignment="1">
      <alignment horizontal="left" vertical="center"/>
    </xf>
    <xf numFmtId="0" fontId="21" fillId="29" borderId="0" xfId="0" applyFont="1" applyFill="1" applyAlignment="1">
      <alignment horizontal="left"/>
    </xf>
    <xf numFmtId="0" fontId="22" fillId="29" borderId="32" xfId="452" applyFont="1" applyFill="1" applyBorder="1" applyAlignment="1">
      <alignment horizontal="left" wrapText="1"/>
    </xf>
    <xf numFmtId="49" fontId="22" fillId="29" borderId="32" xfId="452" applyNumberFormat="1" applyFont="1" applyFill="1" applyBorder="1" applyAlignment="1">
      <alignment horizontal="left" wrapText="1"/>
    </xf>
    <xf numFmtId="0" fontId="22" fillId="29" borderId="32" xfId="452" applyFont="1" applyFill="1" applyBorder="1" applyAlignment="1">
      <alignment horizontal="right" wrapText="1"/>
    </xf>
    <xf numFmtId="0" fontId="22" fillId="29" borderId="32" xfId="452" applyFont="1" applyFill="1" applyBorder="1" applyAlignment="1">
      <alignment horizontal="left"/>
    </xf>
    <xf numFmtId="170" fontId="21" fillId="30" borderId="31" xfId="452" applyNumberFormat="1" applyFont="1" applyFill="1" applyBorder="1" applyAlignment="1">
      <alignment horizontal="left"/>
    </xf>
    <xf numFmtId="0" fontId="21" fillId="30" borderId="31" xfId="452" applyFont="1" applyFill="1" applyBorder="1" applyAlignment="1">
      <alignment horizontal="left" wrapText="1"/>
    </xf>
    <xf numFmtId="49" fontId="19" fillId="28" borderId="30" xfId="452" applyNumberFormat="1" applyFont="1" applyFill="1" applyBorder="1" applyAlignment="1">
      <alignment horizontal="left" vertical="center" wrapText="1"/>
    </xf>
    <xf numFmtId="49" fontId="20" fillId="28" borderId="30" xfId="452" applyNumberFormat="1" applyFont="1" applyFill="1" applyBorder="1" applyAlignment="1">
      <alignment horizontal="left" vertical="center" wrapText="1"/>
    </xf>
    <xf numFmtId="49" fontId="21" fillId="30" borderId="31" xfId="452" applyNumberFormat="1" applyFont="1" applyFill="1" applyBorder="1" applyAlignment="1">
      <alignment horizontal="left" wrapText="1"/>
    </xf>
    <xf numFmtId="0" fontId="21" fillId="30" borderId="31" xfId="452" applyFont="1" applyFill="1" applyBorder="1" applyAlignment="1">
      <alignment horizontal="right" wrapText="1"/>
    </xf>
    <xf numFmtId="4" fontId="21" fillId="30" borderId="31" xfId="452" applyNumberFormat="1" applyFont="1" applyFill="1" applyBorder="1" applyAlignment="1">
      <alignment horizontal="right" wrapText="1"/>
    </xf>
    <xf numFmtId="0" fontId="21" fillId="30" borderId="31" xfId="452" applyFont="1" applyFill="1" applyBorder="1" applyAlignment="1">
      <alignment horizontal="right"/>
    </xf>
    <xf numFmtId="49" fontId="21" fillId="30" borderId="31" xfId="452" applyNumberFormat="1" applyFont="1" applyFill="1" applyBorder="1" applyAlignment="1">
      <alignment horizontal="left"/>
    </xf>
    <xf numFmtId="49" fontId="21" fillId="29" borderId="31" xfId="452" applyNumberFormat="1" applyFont="1" applyFill="1" applyBorder="1" applyAlignment="1">
      <alignment horizontal="left" wrapText="1"/>
    </xf>
    <xf numFmtId="0" fontId="21" fillId="29" borderId="31" xfId="452" applyFont="1" applyFill="1" applyBorder="1" applyAlignment="1">
      <alignment horizontal="right" wrapText="1"/>
    </xf>
    <xf numFmtId="4" fontId="21" fillId="29" borderId="31" xfId="452" applyNumberFormat="1" applyFont="1" applyFill="1" applyBorder="1" applyAlignment="1">
      <alignment horizontal="right" wrapText="1"/>
    </xf>
    <xf numFmtId="0" fontId="21" fillId="29" borderId="31" xfId="452" applyFont="1" applyFill="1" applyBorder="1" applyAlignment="1">
      <alignment horizontal="right"/>
    </xf>
    <xf numFmtId="170" fontId="21" fillId="29" borderId="31" xfId="452" applyNumberFormat="1" applyFont="1" applyFill="1" applyBorder="1" applyAlignment="1">
      <alignment horizontal="left"/>
    </xf>
    <xf numFmtId="49" fontId="21" fillId="29" borderId="31" xfId="452" applyNumberFormat="1" applyFont="1" applyFill="1" applyBorder="1" applyAlignment="1">
      <alignment horizontal="left"/>
    </xf>
    <xf numFmtId="0" fontId="21" fillId="29" borderId="31" xfId="452" applyFont="1" applyFill="1" applyBorder="1" applyAlignment="1">
      <alignment horizontal="left" wrapText="1"/>
    </xf>
    <xf numFmtId="0" fontId="4" fillId="11" borderId="21" xfId="0" applyFont="1" applyFill="1" applyBorder="1" applyAlignment="1">
      <alignment horizontal="center" vertical="center"/>
    </xf>
    <xf numFmtId="0" fontId="4" fillId="11" borderId="22" xfId="0" applyFont="1" applyFill="1" applyBorder="1" applyAlignment="1">
      <alignment horizontal="center" vertical="center"/>
    </xf>
    <xf numFmtId="0" fontId="4" fillId="11" borderId="23" xfId="0" applyFont="1" applyFill="1" applyBorder="1" applyAlignment="1">
      <alignment horizontal="center" vertical="center"/>
    </xf>
    <xf numFmtId="0" fontId="4" fillId="11" borderId="25" xfId="0" applyFont="1" applyFill="1" applyBorder="1" applyAlignment="1">
      <alignment horizontal="center" vertical="center"/>
    </xf>
    <xf numFmtId="0" fontId="4" fillId="11" borderId="27" xfId="0" applyFont="1" applyFill="1" applyBorder="1" applyAlignment="1">
      <alignment horizontal="center" vertical="center"/>
    </xf>
    <xf numFmtId="0" fontId="4" fillId="11" borderId="25" xfId="0" applyFont="1" applyFill="1" applyBorder="1" applyAlignment="1">
      <alignment horizontal="center" vertical="center" wrapText="1"/>
    </xf>
    <xf numFmtId="0" fontId="4" fillId="11" borderId="27" xfId="0" applyFont="1" applyFill="1" applyBorder="1" applyAlignment="1">
      <alignment horizontal="center" vertical="center" wrapText="1"/>
    </xf>
    <xf numFmtId="0" fontId="13" fillId="9" borderId="20" xfId="0" applyFont="1" applyFill="1" applyBorder="1" applyAlignment="1">
      <alignment horizontal="center" vertical="center" wrapText="1"/>
    </xf>
    <xf numFmtId="0" fontId="3" fillId="9" borderId="24"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19" borderId="20" xfId="0" applyFont="1" applyFill="1" applyBorder="1" applyAlignment="1">
      <alignment horizontal="center" vertical="center" wrapText="1"/>
    </xf>
    <xf numFmtId="0" fontId="3" fillId="19" borderId="24" xfId="0" applyFont="1" applyFill="1" applyBorder="1" applyAlignment="1">
      <alignment horizontal="center" vertical="center" wrapText="1"/>
    </xf>
    <xf numFmtId="0" fontId="3" fillId="19" borderId="11" xfId="0" applyFont="1" applyFill="1" applyBorder="1" applyAlignment="1">
      <alignment horizontal="center" vertical="center" wrapText="1"/>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12" fillId="11" borderId="4" xfId="0" applyFont="1" applyFill="1" applyBorder="1" applyAlignment="1">
      <alignment horizontal="center" vertical="center"/>
    </xf>
    <xf numFmtId="0" fontId="12" fillId="11" borderId="5" xfId="0" applyFont="1" applyFill="1" applyBorder="1" applyAlignment="1">
      <alignment horizontal="center" vertical="center"/>
    </xf>
    <xf numFmtId="0" fontId="12" fillId="11" borderId="6" xfId="0" applyFont="1" applyFill="1" applyBorder="1" applyAlignment="1">
      <alignment horizontal="center" vertical="center"/>
    </xf>
    <xf numFmtId="0" fontId="4" fillId="16" borderId="20" xfId="0" applyFont="1" applyFill="1" applyBorder="1" applyAlignment="1">
      <alignment horizontal="center" vertical="center" wrapText="1"/>
    </xf>
    <xf numFmtId="0" fontId="4" fillId="16" borderId="24" xfId="0" applyFont="1" applyFill="1" applyBorder="1" applyAlignment="1">
      <alignment horizontal="center" vertical="center" wrapText="1"/>
    </xf>
    <xf numFmtId="0" fontId="4" fillId="16" borderId="11"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13" fillId="10" borderId="20"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4" fillId="21" borderId="20" xfId="0" applyFont="1" applyFill="1" applyBorder="1" applyAlignment="1">
      <alignment horizontal="center" vertical="center" wrapText="1"/>
    </xf>
    <xf numFmtId="0" fontId="4" fillId="21" borderId="24" xfId="0" applyFont="1" applyFill="1" applyBorder="1" applyAlignment="1">
      <alignment horizontal="center" vertical="center" wrapText="1"/>
    </xf>
    <xf numFmtId="0" fontId="6" fillId="7" borderId="21" xfId="0" applyFont="1" applyFill="1" applyBorder="1" applyAlignment="1">
      <alignment horizontal="center" vertical="center"/>
    </xf>
    <xf numFmtId="0" fontId="6" fillId="7" borderId="22" xfId="0" applyFont="1" applyFill="1" applyBorder="1" applyAlignment="1">
      <alignment horizontal="center" vertical="center"/>
    </xf>
    <xf numFmtId="0" fontId="6" fillId="7" borderId="23" xfId="0" applyFont="1" applyFill="1" applyBorder="1" applyAlignment="1">
      <alignment horizontal="center" vertical="center"/>
    </xf>
    <xf numFmtId="0" fontId="4" fillId="22" borderId="21" xfId="0" applyFont="1" applyFill="1" applyBorder="1" applyAlignment="1">
      <alignment horizontal="center" vertical="center"/>
    </xf>
    <xf numFmtId="0" fontId="4" fillId="22" borderId="22" xfId="0" applyFont="1" applyFill="1" applyBorder="1" applyAlignment="1">
      <alignment horizontal="center" vertical="center"/>
    </xf>
    <xf numFmtId="0" fontId="4" fillId="22" borderId="23" xfId="0" applyFont="1" applyFill="1" applyBorder="1" applyAlignment="1">
      <alignment horizontal="center" vertical="center"/>
    </xf>
    <xf numFmtId="0" fontId="6" fillId="7" borderId="25" xfId="0" applyFont="1" applyFill="1" applyBorder="1" applyAlignment="1">
      <alignment horizontal="center" vertical="center"/>
    </xf>
    <xf numFmtId="0" fontId="6" fillId="7" borderId="27" xfId="0" applyFont="1" applyFill="1" applyBorder="1" applyAlignment="1">
      <alignment horizontal="center" vertical="center"/>
    </xf>
    <xf numFmtId="0" fontId="6" fillId="7" borderId="25"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27" xfId="0" applyFont="1" applyFill="1" applyBorder="1" applyAlignment="1">
      <alignment horizontal="center" vertical="center" wrapText="1"/>
    </xf>
    <xf numFmtId="0" fontId="4" fillId="22" borderId="25" xfId="0" applyFont="1" applyFill="1" applyBorder="1" applyAlignment="1">
      <alignment horizontal="center" vertical="center"/>
    </xf>
    <xf numFmtId="0" fontId="4" fillId="22" borderId="27" xfId="0" applyFont="1" applyFill="1" applyBorder="1" applyAlignment="1">
      <alignment horizontal="center" vertical="center"/>
    </xf>
    <xf numFmtId="0" fontId="4" fillId="22" borderId="25" xfId="0" applyFont="1" applyFill="1" applyBorder="1" applyAlignment="1">
      <alignment horizontal="center" vertical="center" wrapText="1"/>
    </xf>
    <xf numFmtId="0" fontId="4" fillId="22" borderId="27" xfId="0" applyFont="1" applyFill="1" applyBorder="1" applyAlignment="1">
      <alignment horizontal="center" vertical="center" wrapText="1"/>
    </xf>
  </cellXfs>
  <cellStyles count="453">
    <cellStyle name="Collegamento ipertestuale" xfId="226" builtinId="8"/>
    <cellStyle name="Comma 2" xfId="7" xr:uid="{00000000-0005-0000-0000-000001000000}"/>
    <cellStyle name="Comma 2 2" xfId="15" xr:uid="{75C6F1F3-13A9-409D-BC41-72DCC88AC045}"/>
    <cellStyle name="Comma 2 2 2" xfId="31" xr:uid="{AB8383F8-980F-4306-B887-3963BE6566AF}"/>
    <cellStyle name="Comma 2 2 2 2" xfId="79" xr:uid="{AAB506D0-6C89-456D-86CF-9E0D3AEBA450}"/>
    <cellStyle name="Comma 2 2 2 2 2" xfId="191" xr:uid="{A02EA4A0-2D1F-448C-A41D-F857B161F5D9}"/>
    <cellStyle name="Comma 2 2 2 2 2 2" xfId="417" xr:uid="{E1987E93-4E88-493A-B13C-9B27A0280EF6}"/>
    <cellStyle name="Comma 2 2 2 2 3" xfId="305" xr:uid="{DC66B0AE-903D-40D2-A454-856F3DC49A59}"/>
    <cellStyle name="Comma 2 2 2 3" xfId="111" xr:uid="{ADDEF845-3092-432B-A99F-35ADA1388744}"/>
    <cellStyle name="Comma 2 2 2 3 2" xfId="223" xr:uid="{E3F082DD-3A3C-465A-AFC7-7EFCC4000B04}"/>
    <cellStyle name="Comma 2 2 2 3 2 2" xfId="449" xr:uid="{DEEF53EB-765E-4D99-B3A9-643E00109768}"/>
    <cellStyle name="Comma 2 2 2 3 3" xfId="337" xr:uid="{380284FA-DEC2-4EAD-8FF8-63393F61D6C2}"/>
    <cellStyle name="Comma 2 2 2 4" xfId="143" xr:uid="{E3BECAA6-E77D-48B5-9725-E1AD675A19D1}"/>
    <cellStyle name="Comma 2 2 2 4 2" xfId="369" xr:uid="{3DF29596-0C68-40C1-B256-1565C69C8AE7}"/>
    <cellStyle name="Comma 2 2 2 5" xfId="257" xr:uid="{DEE1E05A-D32D-4B48-B095-8DA9401D48F6}"/>
    <cellStyle name="Comma 2 2 3" xfId="47" xr:uid="{B2F7F564-B2BC-4A53-AE8B-A9FAB1AB1057}"/>
    <cellStyle name="Comma 2 2 3 2" xfId="159" xr:uid="{D8393D42-89C3-4A45-92CD-5EEA9E8A4C75}"/>
    <cellStyle name="Comma 2 2 3 2 2" xfId="385" xr:uid="{42815075-E1AD-48D9-A22E-108F1B20E18B}"/>
    <cellStyle name="Comma 2 2 3 3" xfId="273" xr:uid="{A9901DB2-BEB7-4913-A944-469328F4EAF7}"/>
    <cellStyle name="Comma 2 2 4" xfId="63" xr:uid="{039F0B3A-3588-4F99-BD9A-FF475DF892AA}"/>
    <cellStyle name="Comma 2 2 4 2" xfId="175" xr:uid="{6DBD2938-DF73-4584-A62D-039F35A715FE}"/>
    <cellStyle name="Comma 2 2 4 2 2" xfId="401" xr:uid="{61A3D200-3E8D-4E4D-A989-F38BF39500BD}"/>
    <cellStyle name="Comma 2 2 4 3" xfId="289" xr:uid="{75E7CB88-B363-4413-946B-334A2C84C908}"/>
    <cellStyle name="Comma 2 2 5" xfId="95" xr:uid="{7706580E-B4FE-4BAE-AE57-F847C2DB00D0}"/>
    <cellStyle name="Comma 2 2 5 2" xfId="207" xr:uid="{47E18F4F-7506-46AC-8880-16C212B7DD43}"/>
    <cellStyle name="Comma 2 2 5 2 2" xfId="433" xr:uid="{EDFFF744-C005-4798-925D-E54B429A62B1}"/>
    <cellStyle name="Comma 2 2 5 3" xfId="321" xr:uid="{0D899B48-87C3-48AF-AC75-D422CEBB2B80}"/>
    <cellStyle name="Comma 2 2 6" xfId="127" xr:uid="{5A9BE60A-E95E-4AE7-8911-97F64B10F7D3}"/>
    <cellStyle name="Comma 2 2 6 2" xfId="353" xr:uid="{4797A3D6-AEB5-4E29-8361-3818E9659AE2}"/>
    <cellStyle name="Comma 2 2 7" xfId="241" xr:uid="{F1DB91E0-5987-4A67-90FD-2B47983BB761}"/>
    <cellStyle name="Comma 2 3" xfId="23" xr:uid="{B64028BE-4DE5-49EE-86F2-784DAFBD1A0E}"/>
    <cellStyle name="Comma 2 3 2" xfId="71" xr:uid="{660030FC-6189-4EF7-9F98-4D771764E87C}"/>
    <cellStyle name="Comma 2 3 2 2" xfId="183" xr:uid="{4172ECFA-F953-49F2-B159-FF12608470D3}"/>
    <cellStyle name="Comma 2 3 2 2 2" xfId="409" xr:uid="{6980D04A-2C40-417F-9A15-81809CA532AA}"/>
    <cellStyle name="Comma 2 3 2 3" xfId="297" xr:uid="{1086496F-8FCF-4E69-AD36-DBF1F228282D}"/>
    <cellStyle name="Comma 2 3 3" xfId="103" xr:uid="{5120A87F-10C6-40F4-9A15-272216D66C5B}"/>
    <cellStyle name="Comma 2 3 3 2" xfId="215" xr:uid="{35EACD61-72C6-4844-AB10-DBFEC1243090}"/>
    <cellStyle name="Comma 2 3 3 2 2" xfId="441" xr:uid="{1DC1C19E-B181-4742-A18B-CC51DBEB0F5B}"/>
    <cellStyle name="Comma 2 3 3 3" xfId="329" xr:uid="{60108376-6B6F-4C4D-8FD9-69ECD4920FCC}"/>
    <cellStyle name="Comma 2 3 4" xfId="135" xr:uid="{B94D7D80-D02F-4450-9BF8-18226E383053}"/>
    <cellStyle name="Comma 2 3 4 2" xfId="361" xr:uid="{854E3F01-16BB-40F2-9DC2-4700AB681C70}"/>
    <cellStyle name="Comma 2 3 5" xfId="249" xr:uid="{B2999F5E-2955-44D4-BBB8-45D30FBE00B0}"/>
    <cellStyle name="Comma 2 4" xfId="39" xr:uid="{4A00EE17-18B4-45AE-913D-477F1CC2923A}"/>
    <cellStyle name="Comma 2 4 2" xfId="151" xr:uid="{D42C6416-0B9B-4026-8F28-A484A9B6C444}"/>
    <cellStyle name="Comma 2 4 2 2" xfId="377" xr:uid="{886B1888-0D1F-4B82-9EBA-97C3C64F9264}"/>
    <cellStyle name="Comma 2 4 3" xfId="265" xr:uid="{0F87AAA3-2E22-4770-B13D-0C699E53BE29}"/>
    <cellStyle name="Comma 2 5" xfId="55" xr:uid="{B50E5A2E-42BE-438E-A35B-6AD364AFCBCF}"/>
    <cellStyle name="Comma 2 5 2" xfId="167" xr:uid="{8EA06F4D-42EA-4E9A-B7EF-43EF8D3EA3FA}"/>
    <cellStyle name="Comma 2 5 2 2" xfId="393" xr:uid="{1B51169B-F76B-464B-8BFA-6C692F0B9146}"/>
    <cellStyle name="Comma 2 5 3" xfId="281" xr:uid="{5C81E606-2C6E-45DF-A19A-8369F11FB335}"/>
    <cellStyle name="Comma 2 6" xfId="87" xr:uid="{2745DE18-DFC5-4C63-881F-C618C86B74D7}"/>
    <cellStyle name="Comma 2 6 2" xfId="199" xr:uid="{DABF8C8E-C3FB-4AA2-8D5B-FA8A7D703ACE}"/>
    <cellStyle name="Comma 2 6 2 2" xfId="425" xr:uid="{6249B120-87B3-4853-9461-67DD5FB2D3E4}"/>
    <cellStyle name="Comma 2 6 3" xfId="313" xr:uid="{8CE99E9C-2F99-47CE-8310-7B180B342709}"/>
    <cellStyle name="Comma 2 7" xfId="119" xr:uid="{4440C41F-FECD-43C4-A1E3-4E8BF7C52450}"/>
    <cellStyle name="Comma 2 7 2" xfId="345" xr:uid="{9C4DE9F5-B9EB-4917-A32F-14D2649A50FE}"/>
    <cellStyle name="Comma 2 8" xfId="233" xr:uid="{8AB73884-C4E5-4CA8-86DD-C213F855BBAB}"/>
    <cellStyle name="Comma 3" xfId="14" xr:uid="{6F7C373C-DFAF-4B5A-8E3A-C47D2C330264}"/>
    <cellStyle name="Comma 3 2" xfId="30" xr:uid="{FB749CC0-A98B-421D-9DE8-133BC188AC2D}"/>
    <cellStyle name="Comma 3 2 2" xfId="78" xr:uid="{813BC0B8-7520-4537-B294-9E50FE8C413C}"/>
    <cellStyle name="Comma 3 2 2 2" xfId="190" xr:uid="{13C7850F-2897-4C69-AEC7-6565A52BEA2D}"/>
    <cellStyle name="Comma 3 2 2 2 2" xfId="416" xr:uid="{3B01A07A-AE48-4A5D-9F9D-B4210E0AA8BD}"/>
    <cellStyle name="Comma 3 2 2 3" xfId="304" xr:uid="{3202CE69-BF0A-4059-B825-5DDC13FBF98E}"/>
    <cellStyle name="Comma 3 2 3" xfId="110" xr:uid="{4FE3C7F6-D099-4547-B6B1-E3E21AC1BE48}"/>
    <cellStyle name="Comma 3 2 3 2" xfId="222" xr:uid="{6A31CC4F-E3B2-4C87-9849-6A2CE136836D}"/>
    <cellStyle name="Comma 3 2 3 2 2" xfId="448" xr:uid="{840F3CA1-C26B-4BA1-A8D5-A861742C452F}"/>
    <cellStyle name="Comma 3 2 3 3" xfId="336" xr:uid="{A93FBC78-43DB-4BB1-BEBB-021DFB994EC9}"/>
    <cellStyle name="Comma 3 2 4" xfId="142" xr:uid="{BEB36C99-0AB1-4A5B-98DC-18E0654A1996}"/>
    <cellStyle name="Comma 3 2 4 2" xfId="368" xr:uid="{8F221E79-2ABF-4F95-8AD4-1B80E4A22D70}"/>
    <cellStyle name="Comma 3 2 5" xfId="256" xr:uid="{4C5ECE9A-8F0E-4A02-A968-C5CCDEE96358}"/>
    <cellStyle name="Comma 3 3" xfId="46" xr:uid="{AA856287-7CA4-451F-BF0E-128E446008ED}"/>
    <cellStyle name="Comma 3 3 2" xfId="158" xr:uid="{92DD5DC5-2761-4461-89F6-AF037F0A029F}"/>
    <cellStyle name="Comma 3 3 2 2" xfId="384" xr:uid="{3DD624A6-E742-40AA-ACC2-75123EFCD8D2}"/>
    <cellStyle name="Comma 3 3 3" xfId="272" xr:uid="{03801BF2-2714-45B8-879F-A8AAE52E4E38}"/>
    <cellStyle name="Comma 3 4" xfId="62" xr:uid="{98117BA1-171C-46C5-9E17-1D2642267FF2}"/>
    <cellStyle name="Comma 3 4 2" xfId="174" xr:uid="{BACC7DA3-50E5-40A8-B738-1DBA1419F733}"/>
    <cellStyle name="Comma 3 4 2 2" xfId="400" xr:uid="{600E99E4-3B75-42F9-B176-B2DDE3924BD4}"/>
    <cellStyle name="Comma 3 4 3" xfId="288" xr:uid="{B480AF89-D9C6-41E7-B109-6A560B0E9114}"/>
    <cellStyle name="Comma 3 5" xfId="94" xr:uid="{FACEEC59-5336-4F3A-981D-2F0DEEA4D7DF}"/>
    <cellStyle name="Comma 3 5 2" xfId="206" xr:uid="{489FC9E6-CBD1-479E-B5BD-CFB4B586B7A7}"/>
    <cellStyle name="Comma 3 5 2 2" xfId="432" xr:uid="{2018CB5F-CD24-478F-9844-44511076D5A7}"/>
    <cellStyle name="Comma 3 5 3" xfId="320" xr:uid="{DE5FC3FC-AB7B-4121-985F-7A1F2556D367}"/>
    <cellStyle name="Comma 3 6" xfId="126" xr:uid="{7AD033D5-E862-43EB-A90D-DC9A24594CE8}"/>
    <cellStyle name="Comma 3 6 2" xfId="352" xr:uid="{9E934DE0-D059-412E-837C-675BFA7C28A1}"/>
    <cellStyle name="Comma 3 7" xfId="240" xr:uid="{1D7FA991-B56A-4415-9604-9D22C5995CD8}"/>
    <cellStyle name="Comma 4" xfId="22" xr:uid="{4D97AFE7-B018-4D3D-9666-5CE3E8BEC9D3}"/>
    <cellStyle name="Comma 4 2" xfId="70" xr:uid="{AB6A79BD-1633-47AE-BE01-0386D5640575}"/>
    <cellStyle name="Comma 4 2 2" xfId="182" xr:uid="{4A507ECA-730F-4ACD-9998-96F2BEE5E2E8}"/>
    <cellStyle name="Comma 4 2 2 2" xfId="408" xr:uid="{6E9ED8CF-FD00-4A53-BDB8-55AE6A6EDFAB}"/>
    <cellStyle name="Comma 4 2 3" xfId="296" xr:uid="{25512098-C690-4355-9F20-9C11667EA6E0}"/>
    <cellStyle name="Comma 4 3" xfId="102" xr:uid="{B39A473D-6CFE-458A-9B72-A51D81A0A0A6}"/>
    <cellStyle name="Comma 4 3 2" xfId="214" xr:uid="{D8C407F2-ED46-4A26-84DA-0C81D05BA31F}"/>
    <cellStyle name="Comma 4 3 2 2" xfId="440" xr:uid="{B591C48C-612F-4AE3-BA55-9A380084F689}"/>
    <cellStyle name="Comma 4 3 3" xfId="328" xr:uid="{4BEDB128-9272-4FCD-8AD6-042E0032420C}"/>
    <cellStyle name="Comma 4 4" xfId="134" xr:uid="{D70E9B94-4E7C-44F0-8B70-23C935AF657D}"/>
    <cellStyle name="Comma 4 4 2" xfId="360" xr:uid="{5C68D2EE-22CB-47EA-B20D-F75C8B32688E}"/>
    <cellStyle name="Comma 4 5" xfId="248" xr:uid="{9AC632C8-4340-4FD3-AB10-9987916BA2BD}"/>
    <cellStyle name="Comma 5" xfId="34" xr:uid="{2BBABFCD-3BEA-4936-89EB-719FB1B033B7}"/>
    <cellStyle name="Comma 5 2" xfId="146" xr:uid="{24FC81F3-BE33-4DAB-8C4A-7C3C16444EC4}"/>
    <cellStyle name="Comma 5 2 2" xfId="372" xr:uid="{FFFF6AE8-FB1A-4A44-AC53-AA2251B3F1F5}"/>
    <cellStyle name="Comma 5 3" xfId="260" xr:uid="{7FB28260-C94E-42EF-9D28-28C3AD30A7DF}"/>
    <cellStyle name="Comma 6" xfId="54" xr:uid="{AC0E4050-96B5-4496-9211-68A8C34522C9}"/>
    <cellStyle name="Comma 6 2" xfId="166" xr:uid="{3DA8D2B7-2A8A-4C8C-AA44-8F3F0F4FE2A5}"/>
    <cellStyle name="Comma 6 2 2" xfId="392" xr:uid="{CBF70F87-C174-4B94-AF6B-5C32C1DCB476}"/>
    <cellStyle name="Comma 6 3" xfId="280" xr:uid="{0CA45B27-8D54-4C4D-89A9-A3491D3FF271}"/>
    <cellStyle name="Comma 7" xfId="86" xr:uid="{069AA559-5CE6-4C3C-9ABC-66F0476328CE}"/>
    <cellStyle name="Comma 7 2" xfId="198" xr:uid="{AE643808-9C8C-40EA-BBBA-C8935CAB7ED7}"/>
    <cellStyle name="Comma 7 2 2" xfId="424" xr:uid="{54445CFF-928E-40D0-BA95-C086F376D32C}"/>
    <cellStyle name="Comma 7 3" xfId="312" xr:uid="{23498866-E3A4-48F5-A062-A76DEC764017}"/>
    <cellStyle name="Comma 8" xfId="118" xr:uid="{85AD96C8-6A8E-4CFC-86E7-2F9524B0A699}"/>
    <cellStyle name="Comma 8 2" xfId="344" xr:uid="{E2526780-AD13-4C1D-8142-86851E8ADB93}"/>
    <cellStyle name="Comma 9" xfId="232" xr:uid="{21948DC2-BF59-4714-BD84-46C956C019F9}"/>
    <cellStyle name="Currency 10" xfId="115" xr:uid="{AC3F6061-84E6-4F2E-AC07-BBDF980BDA13}"/>
    <cellStyle name="Currency 10 2" xfId="341" xr:uid="{FCCC554C-8BA9-494D-839D-4581D153FB77}"/>
    <cellStyle name="Currency 11" xfId="229" xr:uid="{D7CDF8DD-DACE-40D2-AA26-151FAB463EFA}"/>
    <cellStyle name="Currency 2" xfId="2" xr:uid="{00000000-0005-0000-0000-000003000000}"/>
    <cellStyle name="Currency 2 2" xfId="4" xr:uid="{00000000-0005-0000-0000-000004000000}"/>
    <cellStyle name="Currency 2 2 2" xfId="12" xr:uid="{F3998603-E485-4C8E-B5C9-4FB29C732BAE}"/>
    <cellStyle name="Currency 2 2 2 2" xfId="28" xr:uid="{7ADBA7E0-B6E4-4776-9E77-785752C14D13}"/>
    <cellStyle name="Currency 2 2 2 2 2" xfId="76" xr:uid="{4E24EF66-978D-41D8-B95A-D0F52F0DAEFA}"/>
    <cellStyle name="Currency 2 2 2 2 2 2" xfId="188" xr:uid="{3DC66A79-918B-4F36-B3BC-048A9A6A5B3A}"/>
    <cellStyle name="Currency 2 2 2 2 2 2 2" xfId="414" xr:uid="{341D347A-599B-4734-A3B0-D1055120C047}"/>
    <cellStyle name="Currency 2 2 2 2 2 3" xfId="302" xr:uid="{F59E5135-82F7-49D1-9458-7D777F311EFC}"/>
    <cellStyle name="Currency 2 2 2 2 3" xfId="108" xr:uid="{866BE73A-7B12-4619-BE9F-CDD4DE4DB338}"/>
    <cellStyle name="Currency 2 2 2 2 3 2" xfId="220" xr:uid="{402CC8F0-A652-48A8-9124-9BC62E6B2649}"/>
    <cellStyle name="Currency 2 2 2 2 3 2 2" xfId="446" xr:uid="{0728B823-E6B4-4572-A23A-C72C20A8C5C1}"/>
    <cellStyle name="Currency 2 2 2 2 3 3" xfId="334" xr:uid="{0BCB1F33-A5F8-4549-BBDB-E80062C17487}"/>
    <cellStyle name="Currency 2 2 2 2 4" xfId="140" xr:uid="{70F3C1FA-015D-4752-BD91-5C44188B4E8A}"/>
    <cellStyle name="Currency 2 2 2 2 4 2" xfId="366" xr:uid="{70B241B0-8A29-4803-802E-8F83E990B9B6}"/>
    <cellStyle name="Currency 2 2 2 2 5" xfId="254" xr:uid="{0EC6A44E-12C5-436F-91CA-713803818E67}"/>
    <cellStyle name="Currency 2 2 2 3" xfId="44" xr:uid="{9DB493B3-554E-4BD4-B652-CEDCF3A1DC95}"/>
    <cellStyle name="Currency 2 2 2 3 2" xfId="156" xr:uid="{8FE4DB11-0900-40DC-9598-6261EC63E6BB}"/>
    <cellStyle name="Currency 2 2 2 3 2 2" xfId="382" xr:uid="{5A18A180-47A8-4B2F-B453-76579BA0531A}"/>
    <cellStyle name="Currency 2 2 2 3 3" xfId="270" xr:uid="{4AAC12D9-BF74-4498-9E25-438BB631552F}"/>
    <cellStyle name="Currency 2 2 2 4" xfId="60" xr:uid="{52490033-622B-4741-8F26-CADC8C111AF6}"/>
    <cellStyle name="Currency 2 2 2 4 2" xfId="172" xr:uid="{C9E84B4A-9873-439B-9EBB-FDD2D0AAEA74}"/>
    <cellStyle name="Currency 2 2 2 4 2 2" xfId="398" xr:uid="{9A3A414B-0238-4EE3-AB31-2FF6070184BC}"/>
    <cellStyle name="Currency 2 2 2 4 3" xfId="286" xr:uid="{63374005-BA5F-4A0E-BE7B-7B0E8F2A2643}"/>
    <cellStyle name="Currency 2 2 2 5" xfId="92" xr:uid="{50346C84-C1BB-4CAF-B9E8-F578F65BDD25}"/>
    <cellStyle name="Currency 2 2 2 5 2" xfId="204" xr:uid="{8C0FFFC0-BFDE-4DD0-942A-F1BF7F00B432}"/>
    <cellStyle name="Currency 2 2 2 5 2 2" xfId="430" xr:uid="{C8249BD4-C0A0-48DC-AA20-95EC23D87620}"/>
    <cellStyle name="Currency 2 2 2 5 3" xfId="318" xr:uid="{3B936500-5AE7-4EDB-B0F4-1C66C8FED1F7}"/>
    <cellStyle name="Currency 2 2 2 6" xfId="124" xr:uid="{39EFF34D-864A-4F84-A1F6-7521C220ADA0}"/>
    <cellStyle name="Currency 2 2 2 6 2" xfId="350" xr:uid="{CC53C026-FC6F-4448-A0C2-544001408DFB}"/>
    <cellStyle name="Currency 2 2 2 7" xfId="238" xr:uid="{3373A8A6-84E1-461C-AD88-155D824236B4}"/>
    <cellStyle name="Currency 2 2 3" xfId="20" xr:uid="{546388F2-C018-4298-BBF8-DBC74F58F107}"/>
    <cellStyle name="Currency 2 2 3 2" xfId="68" xr:uid="{B29E14DB-D651-4673-B6F2-3E7C0608831A}"/>
    <cellStyle name="Currency 2 2 3 2 2" xfId="180" xr:uid="{3D2EC84B-F26A-4009-B0FD-8125A0887E5F}"/>
    <cellStyle name="Currency 2 2 3 2 2 2" xfId="406" xr:uid="{E7A82755-1616-46A6-9A3F-22E1ABEDDDB0}"/>
    <cellStyle name="Currency 2 2 3 2 3" xfId="294" xr:uid="{51759ED5-3651-419E-85A7-0B4CBDD9D9F3}"/>
    <cellStyle name="Currency 2 2 3 3" xfId="100" xr:uid="{5F57107A-5C81-4051-AE51-D311004F70D9}"/>
    <cellStyle name="Currency 2 2 3 3 2" xfId="212" xr:uid="{F83A066D-31FC-40E8-878A-322390939D26}"/>
    <cellStyle name="Currency 2 2 3 3 2 2" xfId="438" xr:uid="{AA237546-D0C7-4105-9C07-9E9E4A1810E1}"/>
    <cellStyle name="Currency 2 2 3 3 3" xfId="326" xr:uid="{3706C781-6EF8-4E52-90C2-B5D7AD0F042D}"/>
    <cellStyle name="Currency 2 2 3 4" xfId="132" xr:uid="{6383633D-A55F-45A3-B725-C1EDC3AAB0CA}"/>
    <cellStyle name="Currency 2 2 3 4 2" xfId="358" xr:uid="{D0B45818-EDDE-438A-A13F-0CDAD7493DE9}"/>
    <cellStyle name="Currency 2 2 3 5" xfId="246" xr:uid="{808B61EF-99FA-470A-9C43-8945B5AAAA99}"/>
    <cellStyle name="Currency 2 2 4" xfId="35" xr:uid="{4CC76887-8A93-4F75-A128-E2D97B8AA841}"/>
    <cellStyle name="Currency 2 2 4 2" xfId="147" xr:uid="{1A8537AB-E7F5-4C08-90D5-EF7A2242C2AB}"/>
    <cellStyle name="Currency 2 2 4 2 2" xfId="373" xr:uid="{9441BF95-7B88-4443-AC9D-821F52C9FBA3}"/>
    <cellStyle name="Currency 2 2 4 3" xfId="261" xr:uid="{BEF75BFF-629B-4CF6-B1E8-54050094BE09}"/>
    <cellStyle name="Currency 2 2 5" xfId="52" xr:uid="{74BE23CB-4101-49B0-8B92-EDE59811A1FC}"/>
    <cellStyle name="Currency 2 2 5 2" xfId="164" xr:uid="{A33D5C1F-5D59-4D47-90FE-EB16CA21C12F}"/>
    <cellStyle name="Currency 2 2 5 2 2" xfId="390" xr:uid="{16D5513A-93AF-4F9C-A952-CD233823CB97}"/>
    <cellStyle name="Currency 2 2 5 3" xfId="278" xr:uid="{8C54E0C5-6CF3-4B05-9402-C5B47B041302}"/>
    <cellStyle name="Currency 2 2 6" xfId="84" xr:uid="{C4253630-4397-40CA-85E1-85C45F52DBEF}"/>
    <cellStyle name="Currency 2 2 6 2" xfId="196" xr:uid="{CF0C4C6B-20C2-4AAF-BBAF-DC856763C5C1}"/>
    <cellStyle name="Currency 2 2 6 2 2" xfId="422" xr:uid="{2E79CFB8-811F-4326-BC74-70582C731B80}"/>
    <cellStyle name="Currency 2 2 6 3" xfId="310" xr:uid="{1F6CD035-480D-463C-9EDE-305B065CC06E}"/>
    <cellStyle name="Currency 2 2 7" xfId="116" xr:uid="{29EF830A-A958-4716-854C-8BABC23A4BB2}"/>
    <cellStyle name="Currency 2 2 7 2" xfId="342" xr:uid="{9EEAD063-8CD2-432E-98F1-C90111208C17}"/>
    <cellStyle name="Currency 2 2 8" xfId="230" xr:uid="{9159379B-7BCF-4C5D-8AB5-97CF110C09E5}"/>
    <cellStyle name="Currency 2 3" xfId="10" xr:uid="{B90D4FD1-DE60-41D9-B3BD-2ED8D46138FF}"/>
    <cellStyle name="Currency 2 3 2" xfId="26" xr:uid="{FC288930-B221-46FC-B2C0-F2817169CA14}"/>
    <cellStyle name="Currency 2 3 2 2" xfId="74" xr:uid="{398F2B81-D75B-470D-BA2C-99F59EE3B43A}"/>
    <cellStyle name="Currency 2 3 2 2 2" xfId="186" xr:uid="{698E7DF1-0B9A-4FD0-9F6B-14F67D99035D}"/>
    <cellStyle name="Currency 2 3 2 2 2 2" xfId="412" xr:uid="{00698B0B-A80F-491F-9332-E16165E367CE}"/>
    <cellStyle name="Currency 2 3 2 2 3" xfId="300" xr:uid="{6B9D695A-71D4-4D29-AA66-2FE4EB0FD96D}"/>
    <cellStyle name="Currency 2 3 2 3" xfId="106" xr:uid="{3F82DB2A-0822-4CA0-A3F1-E2B5ED7DC558}"/>
    <cellStyle name="Currency 2 3 2 3 2" xfId="218" xr:uid="{0DAD01B7-E8D5-4EF2-B340-A0FBD8956AE5}"/>
    <cellStyle name="Currency 2 3 2 3 2 2" xfId="444" xr:uid="{EC448439-601F-4D61-86C3-8F066FD8DE8D}"/>
    <cellStyle name="Currency 2 3 2 3 3" xfId="332" xr:uid="{1AF6671B-3E03-4DE7-B340-517403DF2C64}"/>
    <cellStyle name="Currency 2 3 2 4" xfId="138" xr:uid="{17F45375-3A5A-4349-AF82-89322976E9C7}"/>
    <cellStyle name="Currency 2 3 2 4 2" xfId="364" xr:uid="{6C4AB364-0426-4A65-8862-28072E0275B4}"/>
    <cellStyle name="Currency 2 3 2 5" xfId="252" xr:uid="{202A9772-1CF3-44AE-9C59-0D0E25BB7835}"/>
    <cellStyle name="Currency 2 3 3" xfId="42" xr:uid="{CC5FA981-E1D2-47CD-9F15-790FFACB64A7}"/>
    <cellStyle name="Currency 2 3 3 2" xfId="154" xr:uid="{610C5AF9-4AC7-40C7-B176-32EA147AA5EF}"/>
    <cellStyle name="Currency 2 3 3 2 2" xfId="380" xr:uid="{05AA2C11-9DB0-49D1-94C1-E67D5E6334B3}"/>
    <cellStyle name="Currency 2 3 3 3" xfId="268" xr:uid="{49C45E10-9EDC-4E3E-966A-000DE3A23AB6}"/>
    <cellStyle name="Currency 2 3 4" xfId="58" xr:uid="{43305575-7B43-435E-BDF2-B1F43BA0E4F6}"/>
    <cellStyle name="Currency 2 3 4 2" xfId="170" xr:uid="{98264194-5A8E-43AB-9858-E353C9F5EAD4}"/>
    <cellStyle name="Currency 2 3 4 2 2" xfId="396" xr:uid="{3624EC0D-69B1-4B84-9333-CD823983838E}"/>
    <cellStyle name="Currency 2 3 4 3" xfId="284" xr:uid="{14DA04CB-3DB2-4CBF-BA52-DA0882B7A702}"/>
    <cellStyle name="Currency 2 3 5" xfId="90" xr:uid="{B968CB71-B6DE-4DD9-A7CA-194F14EC6BE7}"/>
    <cellStyle name="Currency 2 3 5 2" xfId="202" xr:uid="{1D9322C4-9DB0-4E95-93B6-AD9E63487853}"/>
    <cellStyle name="Currency 2 3 5 2 2" xfId="428" xr:uid="{F512A45F-7A55-4411-A835-CF1B6D844850}"/>
    <cellStyle name="Currency 2 3 5 3" xfId="316" xr:uid="{4826625F-97D3-4BB5-BD3E-3367FA611B6C}"/>
    <cellStyle name="Currency 2 3 6" xfId="122" xr:uid="{9028B4CB-042F-49BC-8C7D-35CD94A9AA03}"/>
    <cellStyle name="Currency 2 3 6 2" xfId="348" xr:uid="{F29F755F-1EB1-4BC1-9DDC-7E00C1BACD0D}"/>
    <cellStyle name="Currency 2 3 7" xfId="236" xr:uid="{BB88F4BE-280E-44F1-ADB8-25B5AFE7BE18}"/>
    <cellStyle name="Currency 2 4" xfId="18" xr:uid="{F0D14E69-7717-48A1-A7B4-E2438258B923}"/>
    <cellStyle name="Currency 2 4 2" xfId="66" xr:uid="{37F3025A-B6C8-4341-A6FF-164EB93ECA7D}"/>
    <cellStyle name="Currency 2 4 2 2" xfId="178" xr:uid="{176BFBCE-FEA6-463D-BBCC-90A419C4BE5A}"/>
    <cellStyle name="Currency 2 4 2 2 2" xfId="404" xr:uid="{7E3D5DA0-78B2-48D5-B3A1-F0644F133BC5}"/>
    <cellStyle name="Currency 2 4 2 3" xfId="292" xr:uid="{033EFC25-ABE2-4781-8F4A-20B882F5EF18}"/>
    <cellStyle name="Currency 2 4 3" xfId="98" xr:uid="{FD838985-D6FA-4E1B-A4E5-0718097032A4}"/>
    <cellStyle name="Currency 2 4 3 2" xfId="210" xr:uid="{1AE0699F-8FF9-4B42-87D0-092B05AA1C3B}"/>
    <cellStyle name="Currency 2 4 3 2 2" xfId="436" xr:uid="{769C1936-A54D-46C3-AD7C-F5939B5A0C53}"/>
    <cellStyle name="Currency 2 4 3 3" xfId="324" xr:uid="{234EE9DF-0161-4072-8CB1-C915D4EF8F6D}"/>
    <cellStyle name="Currency 2 4 4" xfId="130" xr:uid="{AE02471D-9763-4C6E-8CC4-06319A1C92E7}"/>
    <cellStyle name="Currency 2 4 4 2" xfId="356" xr:uid="{FD62AC96-AEB2-4C95-A087-7DFF1E3FE5F8}"/>
    <cellStyle name="Currency 2 4 5" xfId="244" xr:uid="{BB15254E-8390-409B-9CD9-D3DC4DC880AA}"/>
    <cellStyle name="Currency 2 5" xfId="36" xr:uid="{D1BEB094-BC77-4A25-92CC-789827FEC590}"/>
    <cellStyle name="Currency 2 5 2" xfId="148" xr:uid="{042CFD3D-400C-48BA-A5AE-D1DEB9C3A7F4}"/>
    <cellStyle name="Currency 2 5 2 2" xfId="374" xr:uid="{A8E87CEB-46ED-49D4-BEB9-B7037DE620F1}"/>
    <cellStyle name="Currency 2 5 3" xfId="262" xr:uid="{F70FF77A-CAFD-4A30-9FE6-8391B211DF41}"/>
    <cellStyle name="Currency 2 6" xfId="50" xr:uid="{62528406-1C39-408C-85C8-A5D8EC651111}"/>
    <cellStyle name="Currency 2 6 2" xfId="162" xr:uid="{ACFA46F3-349F-4336-A6B5-1BB4FE4876B6}"/>
    <cellStyle name="Currency 2 6 2 2" xfId="388" xr:uid="{437EE089-DCD1-4326-AD62-D4C25F412A89}"/>
    <cellStyle name="Currency 2 6 3" xfId="276" xr:uid="{2620B0E8-4FE9-4216-9CF6-B9AE9F63CAEF}"/>
    <cellStyle name="Currency 2 7" xfId="82" xr:uid="{5F6834BC-C3EA-49A3-97FA-38C21DEB8839}"/>
    <cellStyle name="Currency 2 7 2" xfId="194" xr:uid="{FC146288-1F29-46CB-A3E7-A910E4D078B8}"/>
    <cellStyle name="Currency 2 7 2 2" xfId="420" xr:uid="{B0CD2854-3D9E-481C-9B07-1CB5DF44D954}"/>
    <cellStyle name="Currency 2 7 3" xfId="308" xr:uid="{6A79645B-4758-49A3-8583-3D7D0C6AF485}"/>
    <cellStyle name="Currency 2 8" xfId="114" xr:uid="{C96CE07D-05AC-4542-AB85-FE135F7EAB0C}"/>
    <cellStyle name="Currency 2 8 2" xfId="340" xr:uid="{DCDF6864-54D7-41F7-B8E5-ADBCE593DF84}"/>
    <cellStyle name="Currency 2 9" xfId="228" xr:uid="{6C1CA12F-A0C7-42A7-9215-C8BC4FE9A0C4}"/>
    <cellStyle name="Currency 3" xfId="5" xr:uid="{00000000-0005-0000-0000-000005000000}"/>
    <cellStyle name="Currency 3 2" xfId="13" xr:uid="{0F646D8A-6D93-4689-9DF4-68F62A10E46A}"/>
    <cellStyle name="Currency 3 2 2" xfId="29" xr:uid="{85281F01-0C16-4369-9EED-20B7E577006D}"/>
    <cellStyle name="Currency 3 2 2 2" xfId="77" xr:uid="{E6096FEF-D7C6-4D91-8F58-C89F9EE09376}"/>
    <cellStyle name="Currency 3 2 2 2 2" xfId="189" xr:uid="{C91F4F81-B1F1-44F2-B00A-12B04894875E}"/>
    <cellStyle name="Currency 3 2 2 2 2 2" xfId="415" xr:uid="{4D83DCE0-B43E-4E8D-822C-505100CE1D0D}"/>
    <cellStyle name="Currency 3 2 2 2 3" xfId="303" xr:uid="{A16E86F8-070A-4A50-B4C8-617F89F8BA3F}"/>
    <cellStyle name="Currency 3 2 2 3" xfId="109" xr:uid="{EFD2A7F5-3603-4963-BBB2-3FC1F5DFF1EB}"/>
    <cellStyle name="Currency 3 2 2 3 2" xfId="221" xr:uid="{511467A1-50F4-407C-8EE4-7934E01092D8}"/>
    <cellStyle name="Currency 3 2 2 3 2 2" xfId="447" xr:uid="{4B1D4675-2F56-4EA5-84CA-F3ED0482DD59}"/>
    <cellStyle name="Currency 3 2 2 3 3" xfId="335" xr:uid="{587765AC-4C59-40E6-BBBB-AEF937E7E78F}"/>
    <cellStyle name="Currency 3 2 2 4" xfId="141" xr:uid="{BBA86B99-6039-40DA-9DFB-0AE86AEF0706}"/>
    <cellStyle name="Currency 3 2 2 4 2" xfId="367" xr:uid="{000EB5EE-EDC9-4D1D-A951-791B622F7B3E}"/>
    <cellStyle name="Currency 3 2 2 5" xfId="255" xr:uid="{3505D02A-585B-4C3D-85AD-C2F8505CD4D8}"/>
    <cellStyle name="Currency 3 2 3" xfId="45" xr:uid="{41BB75C0-A33B-479D-BEDF-960DA610D593}"/>
    <cellStyle name="Currency 3 2 3 2" xfId="157" xr:uid="{E3FEA47C-C50C-4260-9DAF-9A3CFA83A9AA}"/>
    <cellStyle name="Currency 3 2 3 2 2" xfId="383" xr:uid="{1D4C573C-CED9-40C9-8576-425710829469}"/>
    <cellStyle name="Currency 3 2 3 3" xfId="271" xr:uid="{ABA9D313-EDF6-4CF5-B13E-6AA47BF50A06}"/>
    <cellStyle name="Currency 3 2 4" xfId="61" xr:uid="{ED50B967-03CD-4F88-94A3-902644A68340}"/>
    <cellStyle name="Currency 3 2 4 2" xfId="173" xr:uid="{43BD1374-E7BD-4816-92A5-1799414409CD}"/>
    <cellStyle name="Currency 3 2 4 2 2" xfId="399" xr:uid="{8E6D3E02-3660-4278-936A-DD40DA47C26A}"/>
    <cellStyle name="Currency 3 2 4 3" xfId="287" xr:uid="{82CA3CB8-F014-4013-AB76-9E3E06CD9714}"/>
    <cellStyle name="Currency 3 2 5" xfId="93" xr:uid="{092822F9-BBA2-466A-A3F5-0955C294AF41}"/>
    <cellStyle name="Currency 3 2 5 2" xfId="205" xr:uid="{4EC12354-D37A-4521-B748-38CA9B118D33}"/>
    <cellStyle name="Currency 3 2 5 2 2" xfId="431" xr:uid="{E6645F8A-094D-40AA-8D68-F45FAF774FF4}"/>
    <cellStyle name="Currency 3 2 5 3" xfId="319" xr:uid="{54897E9B-35BF-4930-88C8-60BDA3CB902F}"/>
    <cellStyle name="Currency 3 2 6" xfId="125" xr:uid="{1AD2BB57-BDBA-4A56-9564-AA0895A606AF}"/>
    <cellStyle name="Currency 3 2 6 2" xfId="351" xr:uid="{AB527872-392C-4685-8B5C-F654FBDB3348}"/>
    <cellStyle name="Currency 3 2 7" xfId="239" xr:uid="{3CD837E9-47B9-413B-9BAE-BABF6F8C2557}"/>
    <cellStyle name="Currency 3 3" xfId="21" xr:uid="{575E8E41-6730-4E19-8D6E-D48AB76D8EF9}"/>
    <cellStyle name="Currency 3 3 2" xfId="69" xr:uid="{5CDFBD35-6FA2-47B4-A468-DD12BDBBF1F0}"/>
    <cellStyle name="Currency 3 3 2 2" xfId="181" xr:uid="{852BF3E9-66D9-413E-BD67-6A5F6CE84727}"/>
    <cellStyle name="Currency 3 3 2 2 2" xfId="407" xr:uid="{96CFE17E-7B5E-4DDF-BFAC-440B7D475289}"/>
    <cellStyle name="Currency 3 3 2 3" xfId="295" xr:uid="{07775962-2C09-4C59-8E89-098E1BB2F1DB}"/>
    <cellStyle name="Currency 3 3 3" xfId="101" xr:uid="{3D2404A0-C1F8-4406-A88A-EDD4D17019A0}"/>
    <cellStyle name="Currency 3 3 3 2" xfId="213" xr:uid="{EB4DBADA-1314-4693-9B94-C4F272957B24}"/>
    <cellStyle name="Currency 3 3 3 2 2" xfId="439" xr:uid="{2A54D0AF-6AF4-4231-BB42-FBF3B5BEEA3A}"/>
    <cellStyle name="Currency 3 3 3 3" xfId="327" xr:uid="{9FEB7F8E-5F60-4BDF-BD57-4172E80457C7}"/>
    <cellStyle name="Currency 3 3 4" xfId="133" xr:uid="{37A1D90B-B047-436E-A7CF-45259EEABE2F}"/>
    <cellStyle name="Currency 3 3 4 2" xfId="359" xr:uid="{0FB8A168-AEC3-4FF7-B224-B38D9F0B32CC}"/>
    <cellStyle name="Currency 3 3 5" xfId="247" xr:uid="{4E55F665-F3C8-4FC9-AA2E-A309122548BF}"/>
    <cellStyle name="Currency 3 4" xfId="37" xr:uid="{92432E1B-B3A6-42FF-A9D4-A4E3512F1CB0}"/>
    <cellStyle name="Currency 3 4 2" xfId="149" xr:uid="{1FB54621-49F5-4289-AAB0-0C6F3A420908}"/>
    <cellStyle name="Currency 3 4 2 2" xfId="375" xr:uid="{0E3F9C3F-7305-4C6A-993E-152B0D871106}"/>
    <cellStyle name="Currency 3 4 3" xfId="263" xr:uid="{6153288D-C478-40BB-B207-797CBA58215D}"/>
    <cellStyle name="Currency 3 5" xfId="53" xr:uid="{F1D70B15-105D-4837-B11D-E98CAAADFEA2}"/>
    <cellStyle name="Currency 3 5 2" xfId="165" xr:uid="{DAA5DA22-8D66-4205-BF29-0947185D5189}"/>
    <cellStyle name="Currency 3 5 2 2" xfId="391" xr:uid="{BB3D4826-696C-4F95-8383-280946F0C497}"/>
    <cellStyle name="Currency 3 5 3" xfId="279" xr:uid="{6B26DA66-0F7A-409D-A4EC-3F8F3CB01F4A}"/>
    <cellStyle name="Currency 3 6" xfId="85" xr:uid="{DB499B39-1D12-476F-8539-B945BF310F4A}"/>
    <cellStyle name="Currency 3 6 2" xfId="197" xr:uid="{8141C650-D913-4533-85C8-47C9E991A268}"/>
    <cellStyle name="Currency 3 6 2 2" xfId="423" xr:uid="{3B2159BA-B543-4B05-B239-B961FAE5E33D}"/>
    <cellStyle name="Currency 3 6 3" xfId="311" xr:uid="{F1129CA9-F38D-4824-9964-87C98EA225B1}"/>
    <cellStyle name="Currency 3 7" xfId="117" xr:uid="{38477E6A-F73F-45CE-874F-65B783645D3C}"/>
    <cellStyle name="Currency 3 7 2" xfId="343" xr:uid="{E0824701-4673-4767-87A4-D5F6CBB7BFC7}"/>
    <cellStyle name="Currency 3 8" xfId="231" xr:uid="{6566E437-5D35-48B8-A32A-9D87289BE3B1}"/>
    <cellStyle name="Currency 4" xfId="8" xr:uid="{00000000-0005-0000-0000-000006000000}"/>
    <cellStyle name="Currency 4 2" xfId="16" xr:uid="{68D6AD93-7258-42FA-988B-7DEEBA03E551}"/>
    <cellStyle name="Currency 4 2 2" xfId="32" xr:uid="{16F2F34B-F4EA-4ED9-A49E-53065312F29F}"/>
    <cellStyle name="Currency 4 2 2 2" xfId="80" xr:uid="{11AFDABD-4168-4D0C-B4FA-383BE2219158}"/>
    <cellStyle name="Currency 4 2 2 2 2" xfId="192" xr:uid="{33EED2D7-C196-4581-A265-7DD801053900}"/>
    <cellStyle name="Currency 4 2 2 2 2 2" xfId="418" xr:uid="{81370F6B-E0BB-4C40-A5D7-4BB818438B77}"/>
    <cellStyle name="Currency 4 2 2 2 3" xfId="306" xr:uid="{3ECA69C7-FC9B-47F0-A37F-31994783B886}"/>
    <cellStyle name="Currency 4 2 2 3" xfId="112" xr:uid="{BB487E08-8CDA-4500-9C1D-CD03BEC288A6}"/>
    <cellStyle name="Currency 4 2 2 3 2" xfId="224" xr:uid="{F15F3CCE-F97A-4E8E-AB41-813923D017D3}"/>
    <cellStyle name="Currency 4 2 2 3 2 2" xfId="450" xr:uid="{A538CE9A-A388-44DE-8537-D166EB26858D}"/>
    <cellStyle name="Currency 4 2 2 3 3" xfId="338" xr:uid="{13CA1A78-2269-4E77-805B-9B720D25DAB2}"/>
    <cellStyle name="Currency 4 2 2 4" xfId="144" xr:uid="{400C5D60-679A-481A-A4F3-A54DBFD14CF2}"/>
    <cellStyle name="Currency 4 2 2 4 2" xfId="370" xr:uid="{90F32087-102D-4A34-9279-0DDCC47012FB}"/>
    <cellStyle name="Currency 4 2 2 5" xfId="258" xr:uid="{54F27B18-E6B1-46CA-B0DE-8D5DAA002A11}"/>
    <cellStyle name="Currency 4 2 3" xfId="48" xr:uid="{85CAF54B-2CFE-4BB0-9F26-568CD3F86260}"/>
    <cellStyle name="Currency 4 2 3 2" xfId="160" xr:uid="{609C88D9-5B20-4D51-869D-E035C477CD61}"/>
    <cellStyle name="Currency 4 2 3 2 2" xfId="386" xr:uid="{E9C7780E-A67F-4D05-860E-EA1F4E514726}"/>
    <cellStyle name="Currency 4 2 3 3" xfId="274" xr:uid="{A4606608-548C-4E55-ACC6-00626E7A27E3}"/>
    <cellStyle name="Currency 4 2 4" xfId="64" xr:uid="{4AFAAA4B-68C7-4717-9071-693ABE102988}"/>
    <cellStyle name="Currency 4 2 4 2" xfId="176" xr:uid="{E66532F5-EE9E-4347-A3AF-F8FE4E4B583A}"/>
    <cellStyle name="Currency 4 2 4 2 2" xfId="402" xr:uid="{66F09D0E-7748-47D6-8900-2290C72257E7}"/>
    <cellStyle name="Currency 4 2 4 3" xfId="290" xr:uid="{E512E3EA-EE2B-4FF6-A674-2EE85A427408}"/>
    <cellStyle name="Currency 4 2 5" xfId="96" xr:uid="{A410F266-463D-45A3-9A61-54E1ECE3632C}"/>
    <cellStyle name="Currency 4 2 5 2" xfId="208" xr:uid="{C0438484-B41E-4621-9FE6-6FDCC55C627C}"/>
    <cellStyle name="Currency 4 2 5 2 2" xfId="434" xr:uid="{5B41DF07-C5AC-4826-8E1E-FDF4E382E1A5}"/>
    <cellStyle name="Currency 4 2 5 3" xfId="322" xr:uid="{E1CCDD5A-4A59-4895-9EF3-6D034539D938}"/>
    <cellStyle name="Currency 4 2 6" xfId="128" xr:uid="{2C0191EF-7000-4CB0-BB0D-D30182962011}"/>
    <cellStyle name="Currency 4 2 6 2" xfId="354" xr:uid="{3C4EB3EE-1E8A-4513-A4F1-CEFDABDF7AFE}"/>
    <cellStyle name="Currency 4 2 7" xfId="242" xr:uid="{76041190-10A7-4B4E-A23D-28AF383FA24E}"/>
    <cellStyle name="Currency 4 3" xfId="24" xr:uid="{7B3FF9C4-8523-4BC0-96D0-FC837BF8B96C}"/>
    <cellStyle name="Currency 4 3 2" xfId="72" xr:uid="{B95E881F-2FEA-4779-A4A1-3FF8480AF8BD}"/>
    <cellStyle name="Currency 4 3 2 2" xfId="184" xr:uid="{9FBE3281-7469-43AD-9113-8AC955640424}"/>
    <cellStyle name="Currency 4 3 2 2 2" xfId="410" xr:uid="{E1DBC487-2241-4140-96DA-9795E748EC67}"/>
    <cellStyle name="Currency 4 3 2 3" xfId="298" xr:uid="{A9E2D902-E8FD-466A-9500-7D2CE2D96EB2}"/>
    <cellStyle name="Currency 4 3 3" xfId="104" xr:uid="{F47C81A5-9425-4E27-8579-7038EA515B05}"/>
    <cellStyle name="Currency 4 3 3 2" xfId="216" xr:uid="{3A8E5A36-D5DD-43EA-8450-266AD6CF18C2}"/>
    <cellStyle name="Currency 4 3 3 2 2" xfId="442" xr:uid="{C2BE2C9A-D021-433C-9EA3-8E35ADF70697}"/>
    <cellStyle name="Currency 4 3 3 3" xfId="330" xr:uid="{C1668F5D-E4FE-49AF-9A8A-AE24DF5550C2}"/>
    <cellStyle name="Currency 4 3 4" xfId="136" xr:uid="{0CCA1EE8-811C-4E71-9DA6-320398F20C4C}"/>
    <cellStyle name="Currency 4 3 4 2" xfId="362" xr:uid="{0D5222F7-C25C-41D7-8125-3B1F82032E3C}"/>
    <cellStyle name="Currency 4 3 5" xfId="250" xr:uid="{1228C049-A641-4587-A00F-DE224825A5AE}"/>
    <cellStyle name="Currency 4 4" xfId="40" xr:uid="{9EA7FAF4-4A82-4153-B616-D5515A667E71}"/>
    <cellStyle name="Currency 4 4 2" xfId="152" xr:uid="{CF2A127A-DA1B-40E8-9866-31D243940090}"/>
    <cellStyle name="Currency 4 4 2 2" xfId="378" xr:uid="{5F6075DF-E642-4A60-BECB-24E562D3E3F9}"/>
    <cellStyle name="Currency 4 4 3" xfId="266" xr:uid="{227BE94D-696D-40F2-AF8B-BC09F0A257E9}"/>
    <cellStyle name="Currency 4 5" xfId="56" xr:uid="{135998AE-3565-4247-937D-9B9D08CDB675}"/>
    <cellStyle name="Currency 4 5 2" xfId="168" xr:uid="{8A493ED4-0817-4EBD-954A-35C3B1DC6EBF}"/>
    <cellStyle name="Currency 4 5 2 2" xfId="394" xr:uid="{8BB943DC-E958-4D63-85B6-0D56DA021976}"/>
    <cellStyle name="Currency 4 5 3" xfId="282" xr:uid="{2ED2BD65-69C1-4298-B05C-FC26E8574428}"/>
    <cellStyle name="Currency 4 6" xfId="88" xr:uid="{D9BDD49D-BEDC-4A49-A0F2-BBF60D081EB5}"/>
    <cellStyle name="Currency 4 6 2" xfId="200" xr:uid="{262A2F88-EBC5-4CBA-A0DB-C2F7A612F736}"/>
    <cellStyle name="Currency 4 6 2 2" xfId="426" xr:uid="{696840BF-3C5E-411A-B19E-84D96270C6DC}"/>
    <cellStyle name="Currency 4 6 3" xfId="314" xr:uid="{DA8E2CF3-954C-4E45-B4E2-A6761B5E140C}"/>
    <cellStyle name="Currency 4 7" xfId="120" xr:uid="{29651B78-1D6B-4987-B27F-732574AED79D}"/>
    <cellStyle name="Currency 4 7 2" xfId="346" xr:uid="{902D67DF-B7EB-45AB-9F05-D0D36B5C915A}"/>
    <cellStyle name="Currency 4 8" xfId="234" xr:uid="{14D94CC7-CDE2-4922-818E-F899C16CCA36}"/>
    <cellStyle name="Currency 5" xfId="11" xr:uid="{C0BBDE71-F0EA-493C-8444-A7F1B38DE261}"/>
    <cellStyle name="Currency 5 2" xfId="27" xr:uid="{FAE3A8F8-CB2A-49B7-BBBA-564820C53106}"/>
    <cellStyle name="Currency 5 2 2" xfId="75" xr:uid="{88A2ADA4-3A37-411B-87BF-174479054BF2}"/>
    <cellStyle name="Currency 5 2 2 2" xfId="187" xr:uid="{7AA9A257-166A-49C8-8348-C76CAAA4BCB3}"/>
    <cellStyle name="Currency 5 2 2 2 2" xfId="413" xr:uid="{C7E1A1C9-A730-40F9-B12D-905DC6CF9F3F}"/>
    <cellStyle name="Currency 5 2 2 3" xfId="301" xr:uid="{58BB7563-48EA-4CB7-8BCA-D014414E9F22}"/>
    <cellStyle name="Currency 5 2 3" xfId="107" xr:uid="{AFF75FB0-FA82-428D-8422-00A7B2B4AB3D}"/>
    <cellStyle name="Currency 5 2 3 2" xfId="219" xr:uid="{BD7B648C-B37D-4705-A9B4-B23AC4A8A245}"/>
    <cellStyle name="Currency 5 2 3 2 2" xfId="445" xr:uid="{482B4CC0-0A23-4BCA-90F0-101E63D09700}"/>
    <cellStyle name="Currency 5 2 3 3" xfId="333" xr:uid="{3C97F98E-9148-4EBD-BA48-ED10C88F5C3B}"/>
    <cellStyle name="Currency 5 2 4" xfId="139" xr:uid="{7B26B8D7-FBBB-4B3D-B75B-2384EDD100D6}"/>
    <cellStyle name="Currency 5 2 4 2" xfId="365" xr:uid="{C68C9E8C-A94C-46C2-8C9E-8E4FCBD80892}"/>
    <cellStyle name="Currency 5 2 5" xfId="253" xr:uid="{8DC2E29E-9882-4F24-80C9-621AB57CF8C9}"/>
    <cellStyle name="Currency 5 3" xfId="43" xr:uid="{81436CF1-C21C-47C8-B0C5-A494570BE4FB}"/>
    <cellStyle name="Currency 5 3 2" xfId="155" xr:uid="{AA732026-EA40-464D-BE3D-4BDB088C4F18}"/>
    <cellStyle name="Currency 5 3 2 2" xfId="381" xr:uid="{EC3FD8A3-588F-42E6-8A78-0AA4E8968BC9}"/>
    <cellStyle name="Currency 5 3 3" xfId="269" xr:uid="{640A768C-AF8C-44FB-B2AE-EF23287053A4}"/>
    <cellStyle name="Currency 5 4" xfId="59" xr:uid="{B4C8376D-1E75-4017-97FD-812F59D0DBF7}"/>
    <cellStyle name="Currency 5 4 2" xfId="171" xr:uid="{59705C05-4EBE-460D-9472-9FE7775FD14A}"/>
    <cellStyle name="Currency 5 4 2 2" xfId="397" xr:uid="{9365A8EB-5CFB-489F-A40A-5EAAB10C12FA}"/>
    <cellStyle name="Currency 5 4 3" xfId="285" xr:uid="{01E51B47-0DDB-4042-B9F2-3AE12177A968}"/>
    <cellStyle name="Currency 5 5" xfId="91" xr:uid="{16C051AC-5B80-4662-A11C-EAF77A811D92}"/>
    <cellStyle name="Currency 5 5 2" xfId="203" xr:uid="{CC717794-8A2E-4CD6-AB5D-86CD84677CC5}"/>
    <cellStyle name="Currency 5 5 2 2" xfId="429" xr:uid="{17CBCA39-5AE2-4840-9F2E-40BB97586BB9}"/>
    <cellStyle name="Currency 5 5 3" xfId="317" xr:uid="{DD4223C5-63B8-43A2-8D34-470B00245FF9}"/>
    <cellStyle name="Currency 5 6" xfId="123" xr:uid="{17D60EEA-E443-44DE-A919-E7591D836CEA}"/>
    <cellStyle name="Currency 5 6 2" xfId="349" xr:uid="{09EB4E3A-21CE-4BCE-B2F1-7D31E6068637}"/>
    <cellStyle name="Currency 5 7" xfId="237" xr:uid="{64F871EA-0EBF-410A-87E1-7C9491F8C769}"/>
    <cellStyle name="Currency 6" xfId="19" xr:uid="{F02EDC21-6679-4DDA-906B-4D9ED749BFCF}"/>
    <cellStyle name="Currency 6 2" xfId="67" xr:uid="{9E72D873-04BD-4372-A566-82E764D9A522}"/>
    <cellStyle name="Currency 6 2 2" xfId="179" xr:uid="{AF9A8513-297A-46A0-817D-2C584FA1363A}"/>
    <cellStyle name="Currency 6 2 2 2" xfId="405" xr:uid="{39F1C2B8-2CB9-4A6F-8099-574869A5FC70}"/>
    <cellStyle name="Currency 6 2 3" xfId="293" xr:uid="{3B9692C3-E49F-4F88-8E63-4F19612A57DD}"/>
    <cellStyle name="Currency 6 3" xfId="99" xr:uid="{D1B99EA6-AFD7-4AF9-BA53-BE437EE87121}"/>
    <cellStyle name="Currency 6 3 2" xfId="211" xr:uid="{F2791CC3-FADD-443F-9943-018962E59838}"/>
    <cellStyle name="Currency 6 3 2 2" xfId="437" xr:uid="{42F7B6CD-59E6-49B0-8A24-B79B967E2229}"/>
    <cellStyle name="Currency 6 3 3" xfId="325" xr:uid="{588ED147-8C8C-476E-B353-13EDA17B9607}"/>
    <cellStyle name="Currency 6 4" xfId="131" xr:uid="{35170D43-4BCB-4A83-8FF3-C1EFBCE34211}"/>
    <cellStyle name="Currency 6 4 2" xfId="357" xr:uid="{A9ABFAF4-3D8A-4B9A-B2D8-039232EF4F19}"/>
    <cellStyle name="Currency 6 5" xfId="245" xr:uid="{BD27B422-F570-4582-B5D5-FD22651EC0E1}"/>
    <cellStyle name="Currency 7" xfId="38" xr:uid="{8C6C5D98-5E5D-4D76-8C8F-29AEF3C859CB}"/>
    <cellStyle name="Currency 7 2" xfId="150" xr:uid="{CDCF40F1-139E-4272-961F-FA76A56A39BE}"/>
    <cellStyle name="Currency 7 2 2" xfId="376" xr:uid="{9515752C-69B3-40F1-BDB4-9DEC0D0D5896}"/>
    <cellStyle name="Currency 7 3" xfId="264" xr:uid="{0AB4A423-155C-4CE5-8E64-53B7C0021478}"/>
    <cellStyle name="Currency 8" xfId="51" xr:uid="{CE3F884B-B4D6-4894-88B2-F09FBDC5A3CB}"/>
    <cellStyle name="Currency 8 2" xfId="163" xr:uid="{5610FE6F-822C-4168-B025-08A7C515B562}"/>
    <cellStyle name="Currency 8 2 2" xfId="389" xr:uid="{A5481D34-8867-46A6-BE41-0B6DF22FBF58}"/>
    <cellStyle name="Currency 8 3" xfId="277" xr:uid="{F835B7FB-841A-4A33-8BD2-8D430D53D0BB}"/>
    <cellStyle name="Currency 9" xfId="83" xr:uid="{D16CE7E5-A598-4E1C-819B-D83D660C0E2C}"/>
    <cellStyle name="Currency 9 2" xfId="195" xr:uid="{3CCB94EB-03BA-4746-AEB0-92462BD3F401}"/>
    <cellStyle name="Currency 9 2 2" xfId="421" xr:uid="{C4A2825F-02F5-4E09-BB8B-AE30CCB5179C}"/>
    <cellStyle name="Currency 9 3" xfId="309" xr:uid="{79277C4C-D151-48FF-872F-7E002B6D7170}"/>
    <cellStyle name="Euro" xfId="1" xr:uid="{00000000-0005-0000-0000-000007000000}"/>
    <cellStyle name="Migliaia" xfId="6" builtinId="3"/>
    <cellStyle name="Migliaia 2" xfId="9" xr:uid="{B49F33B5-8DB8-491D-AE28-B375A21ADABC}"/>
    <cellStyle name="Migliaia 2 2" xfId="17" xr:uid="{56D54BAA-2FE6-48E1-875F-DB24091C98DE}"/>
    <cellStyle name="Migliaia 2 2 2" xfId="33" xr:uid="{AC485B02-A456-4347-B712-994236E8C5CF}"/>
    <cellStyle name="Migliaia 2 2 2 2" xfId="81" xr:uid="{983BD180-038E-4499-9BEE-602E0E4FDBBC}"/>
    <cellStyle name="Migliaia 2 2 2 2 2" xfId="193" xr:uid="{9331F336-6BC3-4B39-BB92-6C0E79B96677}"/>
    <cellStyle name="Migliaia 2 2 2 2 2 2" xfId="419" xr:uid="{0AA304E3-D869-4BD6-B6BB-552DA0350FFC}"/>
    <cellStyle name="Migliaia 2 2 2 2 3" xfId="307" xr:uid="{1C459AC9-A8DE-48AE-8F1B-B49D89750CF6}"/>
    <cellStyle name="Migliaia 2 2 2 3" xfId="113" xr:uid="{69A0521A-E7FC-430A-B694-F57F1D46C325}"/>
    <cellStyle name="Migliaia 2 2 2 3 2" xfId="225" xr:uid="{6396654E-F069-4197-97AC-C981C11656F5}"/>
    <cellStyle name="Migliaia 2 2 2 3 2 2" xfId="451" xr:uid="{264BC564-0FA4-415C-808B-01DD631C35F8}"/>
    <cellStyle name="Migliaia 2 2 2 3 3" xfId="339" xr:uid="{F2E02155-7AF8-499B-A45D-69925539AB06}"/>
    <cellStyle name="Migliaia 2 2 2 4" xfId="145" xr:uid="{A369DE75-9FFD-4717-9CCD-41470FA487BA}"/>
    <cellStyle name="Migliaia 2 2 2 4 2" xfId="371" xr:uid="{B97BEABE-8561-410A-98FB-AF032EF02CDF}"/>
    <cellStyle name="Migliaia 2 2 2 5" xfId="259" xr:uid="{5F6F1479-5DEB-49C2-A7A4-057728C1FD27}"/>
    <cellStyle name="Migliaia 2 2 3" xfId="49" xr:uid="{1BCA1F79-D73B-476F-95FB-9FE30C483156}"/>
    <cellStyle name="Migliaia 2 2 3 2" xfId="161" xr:uid="{DDC0A104-8E07-4368-B995-E15D58AF5186}"/>
    <cellStyle name="Migliaia 2 2 3 2 2" xfId="387" xr:uid="{E0049DA5-FB3A-44BE-9F58-B13EB46CCDD1}"/>
    <cellStyle name="Migliaia 2 2 3 3" xfId="275" xr:uid="{721B8D24-0268-4E7B-AD3E-2C5B69CD8CDC}"/>
    <cellStyle name="Migliaia 2 2 4" xfId="65" xr:uid="{86DC572A-17EB-4900-A343-87BA11AB53E2}"/>
    <cellStyle name="Migliaia 2 2 4 2" xfId="177" xr:uid="{2FE6ED1E-0B5C-4FB4-8B19-8DB6F33C7739}"/>
    <cellStyle name="Migliaia 2 2 4 2 2" xfId="403" xr:uid="{B6D3DAB6-1BCE-4C90-B1A0-93D519989277}"/>
    <cellStyle name="Migliaia 2 2 4 3" xfId="291" xr:uid="{2A4A5328-EB08-4829-98BF-87E8507A9039}"/>
    <cellStyle name="Migliaia 2 2 5" xfId="97" xr:uid="{6B5D1326-01C4-4E38-B869-78A6A158EC82}"/>
    <cellStyle name="Migliaia 2 2 5 2" xfId="209" xr:uid="{05900B4A-28FF-4EA0-81EE-8221791F7D19}"/>
    <cellStyle name="Migliaia 2 2 5 2 2" xfId="435" xr:uid="{594D400C-1DC2-4D95-8DEC-8B40AF7B1CAC}"/>
    <cellStyle name="Migliaia 2 2 5 3" xfId="323" xr:uid="{306BBB1E-0E9B-437F-9FE0-5C9D490BC325}"/>
    <cellStyle name="Migliaia 2 2 6" xfId="129" xr:uid="{9EF0CB51-4BA1-4222-9C81-B57FB79D01B6}"/>
    <cellStyle name="Migliaia 2 2 6 2" xfId="355" xr:uid="{D0DEE974-64DA-4710-AA21-539FF5CE59A4}"/>
    <cellStyle name="Migliaia 2 2 7" xfId="243" xr:uid="{DE85B202-2E66-4394-A49C-925205EFABD8}"/>
    <cellStyle name="Migliaia 2 3" xfId="25" xr:uid="{DEF4F439-7368-476C-881F-96AC6483C771}"/>
    <cellStyle name="Migliaia 2 3 2" xfId="73" xr:uid="{55AC1342-9B25-4A7E-9615-9FD6DD8ECDC1}"/>
    <cellStyle name="Migliaia 2 3 2 2" xfId="185" xr:uid="{916384EB-E7E0-43B9-AA8D-6AD982D4F192}"/>
    <cellStyle name="Migliaia 2 3 2 2 2" xfId="411" xr:uid="{4ED2A91D-9707-40C3-A55F-BF7BD39FA2FA}"/>
    <cellStyle name="Migliaia 2 3 2 3" xfId="299" xr:uid="{F4AC90ED-337A-4A5C-A505-09C6C43026A2}"/>
    <cellStyle name="Migliaia 2 3 3" xfId="105" xr:uid="{23628C1D-4D38-4459-9CB0-E8E8FEB2C8B8}"/>
    <cellStyle name="Migliaia 2 3 3 2" xfId="217" xr:uid="{6681B7E1-FAFC-42B2-A6E1-68F614D8DAE7}"/>
    <cellStyle name="Migliaia 2 3 3 2 2" xfId="443" xr:uid="{E142B541-E2BE-4D7F-95B1-34999F3C5781}"/>
    <cellStyle name="Migliaia 2 3 3 3" xfId="331" xr:uid="{23CF216A-6A09-45ED-B3EE-3B5FDD38007D}"/>
    <cellStyle name="Migliaia 2 3 4" xfId="137" xr:uid="{81F6CE0B-E9CB-4FD8-AD06-53F400537CFC}"/>
    <cellStyle name="Migliaia 2 3 4 2" xfId="363" xr:uid="{E01BD537-9E97-48CA-8430-B5D072B777EB}"/>
    <cellStyle name="Migliaia 2 3 5" xfId="251" xr:uid="{1CF6650E-C619-4050-8FC0-F98349B2EC0B}"/>
    <cellStyle name="Migliaia 2 4" xfId="41" xr:uid="{672DD020-1220-413B-9A98-3738E9212053}"/>
    <cellStyle name="Migliaia 2 4 2" xfId="153" xr:uid="{B314FAB1-A0DE-4C64-BC83-6D4F4C22D93F}"/>
    <cellStyle name="Migliaia 2 4 2 2" xfId="379" xr:uid="{1D8B8CE2-8E1D-4205-8401-A83571E28B0F}"/>
    <cellStyle name="Migliaia 2 4 3" xfId="267" xr:uid="{161D5B22-3516-40E7-9A49-260F04968133}"/>
    <cellStyle name="Migliaia 2 5" xfId="57" xr:uid="{8F96E398-FE01-4248-B151-178BD42FC7D5}"/>
    <cellStyle name="Migliaia 2 5 2" xfId="169" xr:uid="{44E2A55B-5121-4AB4-9165-1289D0255441}"/>
    <cellStyle name="Migliaia 2 5 2 2" xfId="395" xr:uid="{AFE6AABB-FB07-4B2C-ACFE-EDF813A3801F}"/>
    <cellStyle name="Migliaia 2 5 3" xfId="283" xr:uid="{147A0AEA-E802-4BA0-9361-C4CBFA5FD969}"/>
    <cellStyle name="Migliaia 2 6" xfId="89" xr:uid="{F8B74FB6-B411-4980-B5FB-EA864E47446D}"/>
    <cellStyle name="Migliaia 2 6 2" xfId="201" xr:uid="{344285A9-FD78-44DA-B3EA-9D052A12B864}"/>
    <cellStyle name="Migliaia 2 6 2 2" xfId="427" xr:uid="{A01F21D9-7850-4289-BEBB-0C0EC7E73C18}"/>
    <cellStyle name="Migliaia 2 6 3" xfId="315" xr:uid="{858E8F9A-B950-4434-BEF2-1C99CABC8DFF}"/>
    <cellStyle name="Migliaia 2 7" xfId="121" xr:uid="{B937FEC5-03BB-4401-8093-35ED2AA0A1F3}"/>
    <cellStyle name="Migliaia 2 7 2" xfId="347" xr:uid="{3C6E2073-B793-40D5-82F6-2903DB55496E}"/>
    <cellStyle name="Migliaia 2 8" xfId="235" xr:uid="{6C54696D-0D6F-493A-A98B-5041586306A0}"/>
    <cellStyle name="Normal 2" xfId="227" xr:uid="{DB4CC1FD-7790-49E9-9FEF-0913C86B981A}"/>
    <cellStyle name="Normal 3" xfId="452" xr:uid="{E7561641-F671-481B-9039-EAC7B8C17807}"/>
    <cellStyle name="Normale" xfId="0" builtinId="0"/>
    <cellStyle name="Valuta" xfId="3" builtinId="4"/>
  </cellStyles>
  <dxfs count="5">
    <dxf>
      <fill>
        <patternFill>
          <bgColor theme="9" tint="0.59996337778862885"/>
        </patternFill>
      </fill>
    </dxf>
    <dxf>
      <fill>
        <patternFill>
          <bgColor theme="4" tint="0.59996337778862885"/>
        </patternFill>
      </fill>
    </dxf>
    <dxf>
      <fill>
        <patternFill>
          <bgColor theme="7" tint="0.59996337778862885"/>
        </patternFill>
      </fill>
    </dxf>
    <dxf>
      <fill>
        <patternFill>
          <bgColor theme="5" tint="0.59996337778862885"/>
        </patternFill>
      </fill>
    </dxf>
    <dxf>
      <numFmt numFmtId="34" formatCode="_-* #,##0.00\ &quot;€&quot;_-;\-* #,##0.00\ &quot;€&quot;_-;_-* &quot;-&quot;??\ &quot;€&quot;_-;_-@_-"/>
    </dxf>
  </dxfs>
  <tableStyles count="0" defaultTableStyle="TableStyleMedium2" defaultPivotStyle="PivotStyleLight16"/>
  <colors>
    <mruColors>
      <color rgb="FFFFE5F0"/>
      <color rgb="FFFF438F"/>
      <color rgb="FFFFD1D1"/>
      <color rgb="FFFFB9B9"/>
      <color rgb="FFFF8D3F"/>
      <color rgb="FFF8D8DB"/>
      <color rgb="FFB6A5F5"/>
      <color rgb="FF9D86F2"/>
      <color rgb="FF4BFB4B"/>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5.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pivotCacheDefinition" Target="pivotCache/pivotCacheDefinition3.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84660</xdr:colOff>
      <xdr:row>0</xdr:row>
      <xdr:rowOff>55032</xdr:rowOff>
    </xdr:from>
    <xdr:to>
      <xdr:col>14</xdr:col>
      <xdr:colOff>305499</xdr:colOff>
      <xdr:row>1</xdr:row>
      <xdr:rowOff>0</xdr:rowOff>
    </xdr:to>
    <xdr:grpSp>
      <xdr:nvGrpSpPr>
        <xdr:cNvPr id="2" name="Group 1">
          <a:extLst>
            <a:ext uri="{FF2B5EF4-FFF2-40B4-BE49-F238E27FC236}">
              <a16:creationId xmlns:a16="http://schemas.microsoft.com/office/drawing/2014/main" id="{383DE017-2A46-4EF4-BF6F-F8B4913D767D}"/>
            </a:ext>
          </a:extLst>
        </xdr:cNvPr>
        <xdr:cNvGrpSpPr/>
      </xdr:nvGrpSpPr>
      <xdr:grpSpPr>
        <a:xfrm>
          <a:off x="15120553" y="55032"/>
          <a:ext cx="3078339" cy="938289"/>
          <a:chOff x="15303499" y="42333"/>
          <a:chExt cx="2642306" cy="959554"/>
        </a:xfrm>
      </xdr:grpSpPr>
      <xdr:sp macro="" textlink="">
        <xdr:nvSpPr>
          <xdr:cNvPr id="3" name="Rectangle 2">
            <a:extLst>
              <a:ext uri="{FF2B5EF4-FFF2-40B4-BE49-F238E27FC236}">
                <a16:creationId xmlns:a16="http://schemas.microsoft.com/office/drawing/2014/main" id="{CDD40ECC-B864-F30E-D0F6-E5C899F73499}"/>
              </a:ext>
            </a:extLst>
          </xdr:cNvPr>
          <xdr:cNvSpPr/>
        </xdr:nvSpPr>
        <xdr:spPr>
          <a:xfrm>
            <a:off x="15303499" y="42333"/>
            <a:ext cx="2642306" cy="9595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it-IT" sz="1200" b="1" u="sng">
                <a:solidFill>
                  <a:sysClr val="windowText" lastClr="000000"/>
                </a:solidFill>
              </a:rPr>
              <a:t>Legenda</a:t>
            </a:r>
          </a:p>
        </xdr:txBody>
      </xdr:sp>
      <xdr:grpSp>
        <xdr:nvGrpSpPr>
          <xdr:cNvPr id="4" name="Group 3">
            <a:extLst>
              <a:ext uri="{FF2B5EF4-FFF2-40B4-BE49-F238E27FC236}">
                <a16:creationId xmlns:a16="http://schemas.microsoft.com/office/drawing/2014/main" id="{7170ACB7-7077-2666-E315-DDB63D27CEBD}"/>
              </a:ext>
            </a:extLst>
          </xdr:cNvPr>
          <xdr:cNvGrpSpPr/>
        </xdr:nvGrpSpPr>
        <xdr:grpSpPr>
          <a:xfrm>
            <a:off x="16103757" y="69797"/>
            <a:ext cx="1766717" cy="897571"/>
            <a:chOff x="16774031" y="52922"/>
            <a:chExt cx="1756134" cy="897571"/>
          </a:xfrm>
        </xdr:grpSpPr>
        <xdr:grpSp>
          <xdr:nvGrpSpPr>
            <xdr:cNvPr id="5" name="Group 4">
              <a:extLst>
                <a:ext uri="{FF2B5EF4-FFF2-40B4-BE49-F238E27FC236}">
                  <a16:creationId xmlns:a16="http://schemas.microsoft.com/office/drawing/2014/main" id="{98FA8EA8-260E-79F9-C977-FC49D487A048}"/>
                </a:ext>
              </a:extLst>
            </xdr:cNvPr>
            <xdr:cNvGrpSpPr/>
          </xdr:nvGrpSpPr>
          <xdr:grpSpPr>
            <a:xfrm>
              <a:off x="16774031" y="52922"/>
              <a:ext cx="1756134" cy="252000"/>
              <a:chOff x="16774031" y="52922"/>
              <a:chExt cx="1756134" cy="252000"/>
            </a:xfrm>
          </xdr:grpSpPr>
          <xdr:sp macro="" textlink="">
            <xdr:nvSpPr>
              <xdr:cNvPr id="15" name="Rectangle 14">
                <a:extLst>
                  <a:ext uri="{FF2B5EF4-FFF2-40B4-BE49-F238E27FC236}">
                    <a16:creationId xmlns:a16="http://schemas.microsoft.com/office/drawing/2014/main" id="{869CF1D9-55FC-9AE3-917F-27AADC016EA8}"/>
                  </a:ext>
                </a:extLst>
              </xdr:cNvPr>
              <xdr:cNvSpPr/>
            </xdr:nvSpPr>
            <xdr:spPr>
              <a:xfrm>
                <a:off x="16774031" y="88922"/>
                <a:ext cx="180000" cy="180000"/>
              </a:xfrm>
              <a:prstGeom prst="rect">
                <a:avLst/>
              </a:prstGeom>
              <a:solidFill>
                <a:schemeClr val="bg1"/>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sp macro="" textlink="">
            <xdr:nvSpPr>
              <xdr:cNvPr id="16" name="TextBox 15">
                <a:extLst>
                  <a:ext uri="{FF2B5EF4-FFF2-40B4-BE49-F238E27FC236}">
                    <a16:creationId xmlns:a16="http://schemas.microsoft.com/office/drawing/2014/main" id="{AF4155CA-DC55-2D9B-4948-51E1C20730C3}"/>
                  </a:ext>
                </a:extLst>
              </xdr:cNvPr>
              <xdr:cNvSpPr txBox="1"/>
            </xdr:nvSpPr>
            <xdr:spPr>
              <a:xfrm>
                <a:off x="16989221" y="52922"/>
                <a:ext cx="1540944" cy="25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it-IT" sz="1100"/>
                  <a:t>Iniziativa programmata</a:t>
                </a:r>
              </a:p>
            </xdr:txBody>
          </xdr:sp>
        </xdr:grpSp>
        <xdr:grpSp>
          <xdr:nvGrpSpPr>
            <xdr:cNvPr id="6" name="Group 5">
              <a:extLst>
                <a:ext uri="{FF2B5EF4-FFF2-40B4-BE49-F238E27FC236}">
                  <a16:creationId xmlns:a16="http://schemas.microsoft.com/office/drawing/2014/main" id="{4C846B6B-6BF2-B22C-DA58-7E620BA5613F}"/>
                </a:ext>
              </a:extLst>
            </xdr:cNvPr>
            <xdr:cNvGrpSpPr/>
          </xdr:nvGrpSpPr>
          <xdr:grpSpPr>
            <a:xfrm>
              <a:off x="16774031" y="268112"/>
              <a:ext cx="1756134" cy="252000"/>
              <a:chOff x="16774031" y="388061"/>
              <a:chExt cx="1756134" cy="252000"/>
            </a:xfrm>
          </xdr:grpSpPr>
          <xdr:sp macro="" textlink="">
            <xdr:nvSpPr>
              <xdr:cNvPr id="13" name="Rectangle 12">
                <a:extLst>
                  <a:ext uri="{FF2B5EF4-FFF2-40B4-BE49-F238E27FC236}">
                    <a16:creationId xmlns:a16="http://schemas.microsoft.com/office/drawing/2014/main" id="{5BB9F401-81FE-3A56-F8BF-2D2F4305B290}"/>
                  </a:ext>
                </a:extLst>
              </xdr:cNvPr>
              <xdr:cNvSpPr/>
            </xdr:nvSpPr>
            <xdr:spPr>
              <a:xfrm>
                <a:off x="16774031" y="424061"/>
                <a:ext cx="180000" cy="180000"/>
              </a:xfrm>
              <a:prstGeom prst="rect">
                <a:avLst/>
              </a:prstGeom>
              <a:solidFill>
                <a:schemeClr val="accent4">
                  <a:lumMod val="40000"/>
                  <a:lumOff val="60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sp macro="" textlink="">
            <xdr:nvSpPr>
              <xdr:cNvPr id="14" name="TextBox 13">
                <a:extLst>
                  <a:ext uri="{FF2B5EF4-FFF2-40B4-BE49-F238E27FC236}">
                    <a16:creationId xmlns:a16="http://schemas.microsoft.com/office/drawing/2014/main" id="{201C949C-4008-5980-BA4D-6C73DEE77F95}"/>
                  </a:ext>
                </a:extLst>
              </xdr:cNvPr>
              <xdr:cNvSpPr txBox="1"/>
            </xdr:nvSpPr>
            <xdr:spPr>
              <a:xfrm>
                <a:off x="16989221" y="388061"/>
                <a:ext cx="1540944" cy="25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it-IT" sz="1100"/>
                  <a:t>Iniziativa bandita</a:t>
                </a:r>
              </a:p>
            </xdr:txBody>
          </xdr:sp>
        </xdr:grpSp>
        <xdr:grpSp>
          <xdr:nvGrpSpPr>
            <xdr:cNvPr id="7" name="Group 6">
              <a:extLst>
                <a:ext uri="{FF2B5EF4-FFF2-40B4-BE49-F238E27FC236}">
                  <a16:creationId xmlns:a16="http://schemas.microsoft.com/office/drawing/2014/main" id="{39624D6F-3B86-E98D-6212-03D3C44BBA09}"/>
                </a:ext>
              </a:extLst>
            </xdr:cNvPr>
            <xdr:cNvGrpSpPr/>
          </xdr:nvGrpSpPr>
          <xdr:grpSpPr>
            <a:xfrm>
              <a:off x="16774031" y="483302"/>
              <a:ext cx="1756134" cy="252000"/>
              <a:chOff x="16774031" y="723200"/>
              <a:chExt cx="1756134" cy="252000"/>
            </a:xfrm>
          </xdr:grpSpPr>
          <xdr:sp macro="" textlink="">
            <xdr:nvSpPr>
              <xdr:cNvPr id="11" name="Rectangle 10">
                <a:extLst>
                  <a:ext uri="{FF2B5EF4-FFF2-40B4-BE49-F238E27FC236}">
                    <a16:creationId xmlns:a16="http://schemas.microsoft.com/office/drawing/2014/main" id="{698ECE15-6D73-D17B-3981-05F268250B4D}"/>
                  </a:ext>
                </a:extLst>
              </xdr:cNvPr>
              <xdr:cNvSpPr/>
            </xdr:nvSpPr>
            <xdr:spPr>
              <a:xfrm>
                <a:off x="16774031" y="759200"/>
                <a:ext cx="180000" cy="180000"/>
              </a:xfrm>
              <a:prstGeom prst="rect">
                <a:avLst/>
              </a:prstGeom>
              <a:solidFill>
                <a:schemeClr val="accent5">
                  <a:lumMod val="40000"/>
                  <a:lumOff val="60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sp macro="" textlink="">
            <xdr:nvSpPr>
              <xdr:cNvPr id="12" name="TextBox 11">
                <a:extLst>
                  <a:ext uri="{FF2B5EF4-FFF2-40B4-BE49-F238E27FC236}">
                    <a16:creationId xmlns:a16="http://schemas.microsoft.com/office/drawing/2014/main" id="{7AB640D5-F819-1C4D-9216-C6B679D18909}"/>
                  </a:ext>
                </a:extLst>
              </xdr:cNvPr>
              <xdr:cNvSpPr txBox="1"/>
            </xdr:nvSpPr>
            <xdr:spPr>
              <a:xfrm>
                <a:off x="16989221" y="723200"/>
                <a:ext cx="1540944" cy="25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it-IT" sz="1100"/>
                  <a:t>Iniziativa aggiudicata</a:t>
                </a:r>
              </a:p>
            </xdr:txBody>
          </xdr:sp>
        </xdr:grpSp>
        <xdr:grpSp>
          <xdr:nvGrpSpPr>
            <xdr:cNvPr id="8" name="Group 7">
              <a:extLst>
                <a:ext uri="{FF2B5EF4-FFF2-40B4-BE49-F238E27FC236}">
                  <a16:creationId xmlns:a16="http://schemas.microsoft.com/office/drawing/2014/main" id="{A6F39BCF-5104-A2F0-8169-E49B1E9AAACE}"/>
                </a:ext>
              </a:extLst>
            </xdr:cNvPr>
            <xdr:cNvGrpSpPr/>
          </xdr:nvGrpSpPr>
          <xdr:grpSpPr>
            <a:xfrm>
              <a:off x="16774031" y="698493"/>
              <a:ext cx="1756134" cy="252000"/>
              <a:chOff x="16774031" y="1051283"/>
              <a:chExt cx="1756134" cy="252000"/>
            </a:xfrm>
          </xdr:grpSpPr>
          <xdr:sp macro="" textlink="">
            <xdr:nvSpPr>
              <xdr:cNvPr id="9" name="Rectangle 8">
                <a:extLst>
                  <a:ext uri="{FF2B5EF4-FFF2-40B4-BE49-F238E27FC236}">
                    <a16:creationId xmlns:a16="http://schemas.microsoft.com/office/drawing/2014/main" id="{02371DB4-47FE-B1A9-B517-F353B9A273BD}"/>
                  </a:ext>
                </a:extLst>
              </xdr:cNvPr>
              <xdr:cNvSpPr/>
            </xdr:nvSpPr>
            <xdr:spPr>
              <a:xfrm>
                <a:off x="16774031" y="1087283"/>
                <a:ext cx="180000" cy="180000"/>
              </a:xfrm>
              <a:prstGeom prst="rect">
                <a:avLst/>
              </a:prstGeom>
              <a:solidFill>
                <a:schemeClr val="accent6">
                  <a:lumMod val="40000"/>
                  <a:lumOff val="60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sp macro="" textlink="">
            <xdr:nvSpPr>
              <xdr:cNvPr id="10" name="TextBox 9">
                <a:extLst>
                  <a:ext uri="{FF2B5EF4-FFF2-40B4-BE49-F238E27FC236}">
                    <a16:creationId xmlns:a16="http://schemas.microsoft.com/office/drawing/2014/main" id="{BE927ABF-D977-8DDF-4D98-56A07CF09649}"/>
                  </a:ext>
                </a:extLst>
              </xdr:cNvPr>
              <xdr:cNvSpPr txBox="1"/>
            </xdr:nvSpPr>
            <xdr:spPr>
              <a:xfrm>
                <a:off x="16989221" y="1051283"/>
                <a:ext cx="1540944" cy="25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it-IT" sz="1100"/>
                  <a:t>Iniziativa attivata</a:t>
                </a:r>
              </a:p>
            </xdr:txBody>
          </xdr:sp>
        </xdr:grpSp>
      </xdr:grpSp>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externalLinkPath" Target="Master_Pianificazione%20Gare%20Intercent-ER%202024_v07.xlsx" TargetMode="External"/></Relationships>
</file>

<file path=xl/pivotCache/_rels/pivotCacheDefinition2.xml.rels><?xml version="1.0" encoding="UTF-8" standalone="yes"?>
<Relationships xmlns="http://schemas.openxmlformats.org/package/2006/relationships"><Relationship Id="rId1" Type="http://schemas.openxmlformats.org/officeDocument/2006/relationships/externalLinkPath" Target="Master_Pianificazione%20Gare%20Intercent-ER%202024_v07.xlsx" TargetMode="External"/></Relationships>
</file>

<file path=xl/pivotCache/_rels/pivotCacheDefinition3.xml.rels><?xml version="1.0" encoding="UTF-8" standalone="yes"?>
<Relationships xmlns="http://schemas.openxmlformats.org/package/2006/relationships"><Relationship Id="rId1" Type="http://schemas.openxmlformats.org/officeDocument/2006/relationships/externalLinkPath" Target="file:///C:\Users\giacosta\AppData\Local\Microsoft\Windows\INetCache\Content.Outlook\FXBO3TX7\Master_Pianificazione%20Gare%20Intercent-ER%202023_v0%20-%20Copy.xlsx" TargetMode="External"/></Relationships>
</file>

<file path=xl/pivotCache/_rels/pivotCacheDefinition4.xml.rels><?xml version="1.0" encoding="UTF-8" standalone="yes"?>
<Relationships xmlns="http://schemas.openxmlformats.org/package/2006/relationships"><Relationship Id="rId1" Type="http://schemas.openxmlformats.org/officeDocument/2006/relationships/externalLinkPath" Target="Master_Pianificazione%20Gare%20Intercent-ER%202024_v07.xlsx" TargetMode="External"/></Relationships>
</file>

<file path=xl/pivotCache/_rels/pivotCacheDefinition5.xml.rels><?xml version="1.0" encoding="UTF-8" standalone="yes"?>
<Relationships xmlns="http://schemas.openxmlformats.org/package/2006/relationships"><Relationship Id="rId1" Type="http://schemas.openxmlformats.org/officeDocument/2006/relationships/externalLinkPath" Target="Master_Pianificazione%20Gare%20Intercent-ER%202024_v07.xlsx" TargetMode="Externa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invalid="1" refreshedBy="Autore" refreshedDate="44616.501211805553" createdVersion="6" refreshedVersion="6" minRefreshableVersion="3" recordCount="60" xr:uid="{00000000-000A-0000-FFFF-FFFF00000000}">
  <cacheSource type="worksheet">
    <worksheetSource ref="A15:AA15" sheet="DPCM e Spesa Comune" r:id="rId1"/>
  </cacheSource>
  <cacheFields count="32">
    <cacheField name="Id_iniziativa" numFmtId="0">
      <sharedItems containsString="0" containsBlank="1" containsNumber="1" containsInteger="1" minValue="463" maxValue="532"/>
    </cacheField>
    <cacheField name="Id_PdA" numFmtId="0">
      <sharedItems containsNonDate="0" containsString="0" containsBlank="1"/>
    </cacheField>
    <cacheField name="Area" numFmtId="0">
      <sharedItems containsNonDate="0" containsString="0" containsBlank="1"/>
    </cacheField>
    <cacheField name="ID Masterplan 2021-2022" numFmtId="0">
      <sharedItems containsBlank="1"/>
    </cacheField>
    <cacheField name="Titolo iniziativa" numFmtId="0">
      <sharedItems containsBlank="1"/>
    </cacheField>
    <cacheField name="Trimestre previsto pubblicazione" numFmtId="0">
      <sharedItems containsDate="1" containsBlank="1" containsMixedTypes="1" minDate="2021-03-31T00:00:00" maxDate="2022-01-01T00:00:00" count="16">
        <d v="2021-03-31T00:00:00"/>
        <d v="2021-12-31T00:00:00"/>
        <d v="2021-06-22T00:00:00"/>
        <d v="2021-06-01T00:00:00"/>
        <d v="2021-12-23T00:00:00"/>
        <d v="2021-12-21T00:00:00"/>
        <d v="2021-12-17T00:00:00"/>
        <s v="II Trim 2022"/>
        <s v="I Trim 2022"/>
        <s v="IV Trim 2022"/>
        <s v="III Trim 2022"/>
        <s v="I Trim 2023"/>
        <s v="II Trim 2023"/>
        <s v="III Trim 2023"/>
        <s v="2023"/>
        <m/>
      </sharedItems>
    </cacheField>
    <cacheField name="Data effettiva di pubblicazione" numFmtId="0">
      <sharedItems containsNonDate="0" containsString="0" containsBlank="1"/>
    </cacheField>
    <cacheField name="Trimestre previsto aggiudicazione" numFmtId="0">
      <sharedItems containsDate="1" containsBlank="1" containsMixedTypes="1" minDate="2021-12-07T00:00:00" maxDate="2021-12-23T00:00:00"/>
    </cacheField>
    <cacheField name="Data effettiva di aggiudicazione" numFmtId="0">
      <sharedItems containsNonDate="0" containsString="0" containsBlank="1"/>
    </cacheField>
    <cacheField name="Trimestre previsto attivazione" numFmtId="0">
      <sharedItems containsBlank="1"/>
    </cacheField>
    <cacheField name="Data effettiva di attivazione" numFmtId="0">
      <sharedItems containsNonDate="0" containsString="0" containsBlank="1"/>
    </cacheField>
    <cacheField name="Target al 31/12 (Integra)" numFmtId="0">
      <sharedItems containsBlank="1"/>
    </cacheField>
    <cacheField name="Categoria DPCM" numFmtId="0">
      <sharedItems containsBlank="1"/>
    </cacheField>
    <cacheField name="Strumento" numFmtId="0">
      <sharedItems containsBlank="1"/>
    </cacheField>
    <cacheField name="Scadenza convenzione precedente" numFmtId="0">
      <sharedItems containsNonDate="0" containsDate="1" containsString="0" containsBlank="1" minDate="2019-06-19T00:00:00" maxDate="2022-02-02T00:00:00"/>
    </cacheField>
    <cacheField name="Scadenza primo OdF" numFmtId="0">
      <sharedItems containsDate="1" containsBlank="1" containsMixedTypes="1" minDate="2021-12-28T00:00:00" maxDate="2026-11-28T00:00:00"/>
    </cacheField>
    <cacheField name="Valore complessivo iniziativa di gara o _x000a_valore convenzione/AQ o AS corrente_x000a_(IVA esclusa)" numFmtId="0">
      <sharedItems containsString="0" containsBlank="1" containsNumber="1" minValue="245000" maxValue="282000000"/>
    </cacheField>
    <cacheField name="Bando per COUNT_x000a_USO DELOITTE" numFmtId="0">
      <sharedItems containsBlank="1"/>
    </cacheField>
    <cacheField name="Aggiudicazione per COUNT_x000a_USO DELOITTE" numFmtId="0">
      <sharedItems containsBlank="1"/>
    </cacheField>
    <cacheField name="Attivazione per COUNT_x000a_USO DELOITTE" numFmtId="0">
      <sharedItems containsBlank="1"/>
    </cacheField>
    <cacheField name="COUNT_x000a_ATTIVAZIONE_x000a_Conv/AQ" numFmtId="0">
      <sharedItems containsBlank="1"/>
    </cacheField>
    <cacheField name="Note" numFmtId="0">
      <sharedItems containsBlank="1"/>
    </cacheField>
    <cacheField name="RUP" numFmtId="0">
      <sharedItems containsBlank="1" count="20">
        <s v="Felicia Ilgrande"/>
        <s v="Irene Sapia"/>
        <s v="Elisabetta Cani"/>
        <s v="Andrea Puddu"/>
        <s v="Rossella Galli"/>
        <s v="Andrea Gamberini"/>
        <s v="Roberta Errico"/>
        <s v="Vanessa Durante"/>
        <s v="Antonio Mazzitelli"/>
        <s v="Giancarlo Zocca"/>
        <s v="Francesca Liuzzo"/>
        <s v="Candida Govoni"/>
        <s v="Stefano Petrillo"/>
        <m/>
        <s v="Nadia Comastri"/>
        <s v="Valentina Ghinelli" u="1"/>
        <s v="Elisabetta Cani _x000a_(da valutare nuova risorsa)" u="1"/>
        <s v="Rossella Galli _x000a_(da valutare nuova risorsa)" u="1"/>
        <s v="Irene Sapia _x000a_(da valutare nuova risorsa)" u="1"/>
        <s v="Felicia Ilgrande _x000a_(da valutare nuova risorsa)" u="1"/>
      </sharedItems>
    </cacheField>
    <cacheField name="Presidente Commissione" numFmtId="0">
      <sharedItems containsBlank="1"/>
    </cacheField>
    <cacheField name="Funzionario" numFmtId="0">
      <sharedItems containsBlank="1"/>
    </cacheField>
    <cacheField name="Scadenza prima Convenzione" numFmtId="0">
      <sharedItems containsNonDate="0" containsDate="1" containsString="0" containsBlank="1" minDate="2019-12-21T00:00:00" maxDate="2023-06-29T00:00:00"/>
    </cacheField>
    <cacheField name="Scadenza primo OdF2" numFmtId="0">
      <sharedItems containsDate="1" containsBlank="1" containsMixedTypes="1" minDate="2022-01-23T00:00:00" maxDate="2028-05-05T00:00:00"/>
    </cacheField>
    <cacheField name="Num. Anni di durata della Convenzione" numFmtId="0">
      <sharedItems containsBlank="1" containsMixedTypes="1" containsNumber="1" containsInteger="1" minValue="2" maxValue="2"/>
    </cacheField>
    <cacheField name="Nome Direzione Generale / Agenzia richiedente - solo accordi di servizio" numFmtId="0">
      <sharedItems containsBlank="1"/>
    </cacheField>
    <cacheField name="Trimestre di indizione richiesto dalla Direzione - solo accordi di servizio" numFmtId="0">
      <sharedItems containsBlank="1"/>
    </cacheField>
    <cacheField name="Trimestre di indizione proposto da Intercent-ER - solo accordi di servizio" numFmtId="0">
      <sharedItems containsBlank="1"/>
    </cacheField>
    <cacheField name="Data ultima inoltro doc. di gara rispetto a trim. indizione proposto da Intercent-ER - solo accordi di servizio" numFmtId="0">
      <sharedItems containsDate="1" containsBlank="1" containsMixedTypes="1" minDate="2021-04-30T00:00:00" maxDate="2021-05-01T00:00: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invalid="1" refreshedBy="Autore" refreshedDate="44616.502654976852" createdVersion="6" refreshedVersion="6" minRefreshableVersion="3" recordCount="19" xr:uid="{00000000-000A-0000-FFFF-FFFF01000000}">
  <cacheSource type="worksheet">
    <worksheetSource ref="A42:V42" sheet="Spesa Specialistica" r:id="rId1"/>
  </cacheSource>
  <cacheFields count="27">
    <cacheField name="Id_iniziativa" numFmtId="0">
      <sharedItems containsString="0" containsBlank="1" containsNumber="1" containsInteger="1" minValue="445" maxValue="523"/>
    </cacheField>
    <cacheField name="Id_PdA" numFmtId="0">
      <sharedItems containsNonDate="0" containsString="0" containsBlank="1"/>
    </cacheField>
    <cacheField name="Area" numFmtId="0">
      <sharedItems containsNonDate="0" containsString="0" containsBlank="1"/>
    </cacheField>
    <cacheField name="ID Masterplan" numFmtId="0">
      <sharedItems containsBlank="1"/>
    </cacheField>
    <cacheField name="Titolo iniziativa" numFmtId="0">
      <sharedItems/>
    </cacheField>
    <cacheField name="Trimestre previsto pubblicazione" numFmtId="0">
      <sharedItems containsDate="1" containsMixedTypes="1" minDate="2020-12-24T00:00:00" maxDate="2021-12-31T00:00:00" count="11">
        <d v="2021-12-06T00:00:00"/>
        <d v="2020-12-24T00:00:00"/>
        <d v="2021-12-30T00:00:00"/>
        <d v="2021-12-14T00:00:00"/>
        <s v="I Trim 2022"/>
        <s v="II Trim 2022"/>
        <s v="III Trim 2022"/>
        <s v="IV Trim 2022"/>
        <s v="I Trim 2023"/>
        <s v="2022"/>
        <s v="2023"/>
      </sharedItems>
    </cacheField>
    <cacheField name="Data effettiva di pubblicazione" numFmtId="0">
      <sharedItems containsNonDate="0" containsString="0" containsBlank="1"/>
    </cacheField>
    <cacheField name="Trimestre previsto aggiudicazione" numFmtId="0">
      <sharedItems containsDate="1" containsBlank="1" containsMixedTypes="1" minDate="2021-12-27T00:00:00" maxDate="2021-12-28T00:00:00"/>
    </cacheField>
    <cacheField name="Data effettiva di aggiudicazione" numFmtId="14">
      <sharedItems containsNonDate="0" containsString="0" containsBlank="1"/>
    </cacheField>
    <cacheField name="Trimestre previsto attivazione" numFmtId="14">
      <sharedItems containsBlank="1"/>
    </cacheField>
    <cacheField name="Data effettiva di attivazione" numFmtId="14">
      <sharedItems containsNonDate="0" containsString="0" containsBlank="1"/>
    </cacheField>
    <cacheField name="Target al 31/12 (Integra)" numFmtId="0">
      <sharedItems containsBlank="1"/>
    </cacheField>
    <cacheField name="Categoria DPCM" numFmtId="0">
      <sharedItems/>
    </cacheField>
    <cacheField name="Strumento" numFmtId="0">
      <sharedItems containsBlank="1"/>
    </cacheField>
    <cacheField name="Scadenza convenzione precedente" numFmtId="166">
      <sharedItems containsNonDate="0" containsDate="1" containsString="0" containsBlank="1" minDate="2019-04-11T00:00:00" maxDate="2022-12-02T00:00:00"/>
    </cacheField>
    <cacheField name="Scadenza primo OdF" numFmtId="166">
      <sharedItems containsNonDate="0" containsDate="1" containsString="0" containsBlank="1" minDate="2021-02-28T00:00:00" maxDate="2023-11-02T00:00:00"/>
    </cacheField>
    <cacheField name="Valore complessivo iniziativa di gara o _x000a_valore convenzione/AQ o AS corrente_x000a_(IVA esclusa)" numFmtId="167">
      <sharedItems containsString="0" containsBlank="1" containsNumber="1" containsInteger="1" minValue="900000" maxValue="37000000"/>
    </cacheField>
    <cacheField name="Bando per COUNT_x000a_USO DELOITTE" numFmtId="0">
      <sharedItems/>
    </cacheField>
    <cacheField name="Aggiudicazione per COUNT_x000a_USO DELOITTE" numFmtId="0">
      <sharedItems/>
    </cacheField>
    <cacheField name="Attivazione per COUNT_x000a_USO DELOITTE" numFmtId="0">
      <sharedItems/>
    </cacheField>
    <cacheField name="COUNT_x000a_ATTIVAZIONE_x000a_Conv/AQ" numFmtId="0">
      <sharedItems containsBlank="1"/>
    </cacheField>
    <cacheField name="Note" numFmtId="0">
      <sharedItems containsBlank="1"/>
    </cacheField>
    <cacheField name="RUP" numFmtId="0">
      <sharedItems containsBlank="1" count="4">
        <s v="Stefania Filici"/>
        <s v="Nadia Comastri"/>
        <s v="Gianluca Albonico"/>
        <m/>
      </sharedItems>
    </cacheField>
    <cacheField name="Presidente Commissione" numFmtId="0">
      <sharedItems containsBlank="1"/>
    </cacheField>
    <cacheField name="Funzionario " numFmtId="0">
      <sharedItems containsNonDate="0" containsString="0" containsBlank="1"/>
    </cacheField>
    <cacheField name="Scadenza prima Convenzione" numFmtId="0">
      <sharedItems containsNonDate="0" containsDate="1" containsString="0" containsBlank="1" minDate="2019-11-08T00:00:00" maxDate="2023-01-01T00:00:00"/>
    </cacheField>
    <cacheField name="Scadenza primo OdF2" numFmtId="0">
      <sharedItems containsNonDate="0" containsDate="1" containsString="0" containsBlank="1" minDate="2020-11-08T00:00:00" maxDate="2023-10-29T00:00:0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invalid="1" refreshedBy="Autore" refreshedDate="44616.507878240744" createdVersion="6" refreshedVersion="6" minRefreshableVersion="3" recordCount="7" xr:uid="{00000000-000A-0000-FFFF-FFFF02000000}">
  <cacheSource type="worksheet">
    <worksheetSource ref="A1:AE1" sheet="PNRR" r:id="rId1"/>
  </cacheSource>
  <cacheFields count="32">
    <cacheField name="Id_iniziativa" numFmtId="0">
      <sharedItems containsString="0" containsBlank="1" containsNumber="1" containsInteger="1" minValue="500" maxValue="500"/>
    </cacheField>
    <cacheField name="Id_PdA" numFmtId="0">
      <sharedItems containsNonDate="0" containsString="0" containsBlank="1"/>
    </cacheField>
    <cacheField name="Area" numFmtId="0">
      <sharedItems containsNonDate="0" containsString="0" containsBlank="1"/>
    </cacheField>
    <cacheField name="ID Masterplan 2021-2022" numFmtId="0">
      <sharedItems containsNonDate="0" containsString="0" containsBlank="1"/>
    </cacheField>
    <cacheField name="Titolo iniziativa" numFmtId="0">
      <sharedItems/>
    </cacheField>
    <cacheField name="Trimestre previsto pubblicazione" numFmtId="0">
      <sharedItems count="3">
        <s v="I Trim 2022"/>
        <s v="II Trim 2022"/>
        <s v="III Trim 2022"/>
      </sharedItems>
    </cacheField>
    <cacheField name="Data effettiva di pubblicazione" numFmtId="165">
      <sharedItems containsNonDate="0" containsString="0" containsBlank="1"/>
    </cacheField>
    <cacheField name="Trimestre previsto aggiudicazione" numFmtId="0">
      <sharedItems/>
    </cacheField>
    <cacheField name="Data effettiva di aggiudicazione" numFmtId="165">
      <sharedItems containsNonDate="0" containsString="0" containsBlank="1"/>
    </cacheField>
    <cacheField name="Trimestre previsto attivazione" numFmtId="0">
      <sharedItems/>
    </cacheField>
    <cacheField name="Data effettiva di attivazione" numFmtId="165">
      <sharedItems containsNonDate="0" containsString="0" containsBlank="1"/>
    </cacheField>
    <cacheField name="Target al 31/12 (Integra)" numFmtId="0">
      <sharedItems containsNonDate="0" containsString="0" containsBlank="1"/>
    </cacheField>
    <cacheField name="Categoria DPCM" numFmtId="0">
      <sharedItems containsNonDate="0" containsString="0" containsBlank="1"/>
    </cacheField>
    <cacheField name="Strumento" numFmtId="0">
      <sharedItems/>
    </cacheField>
    <cacheField name="Scadenza convenzione precedente" numFmtId="166">
      <sharedItems containsNonDate="0" containsString="0" containsBlank="1"/>
    </cacheField>
    <cacheField name="Scadenza primo OdF" numFmtId="166">
      <sharedItems containsNonDate="0" containsString="0" containsBlank="1"/>
    </cacheField>
    <cacheField name="Valore complessivo iniziativa di gara o _x000a_valore convenzione/AQ o AS corrente_x000a_(IVA esclusa)" numFmtId="168">
      <sharedItems containsString="0" containsBlank="1" containsNumber="1" containsInteger="1" minValue="20000000" maxValue="20000000"/>
    </cacheField>
    <cacheField name="Bando per COUNT_x000a_USO DELOITTE" numFmtId="0">
      <sharedItems/>
    </cacheField>
    <cacheField name="Aggiudicazione per COUNT_x000a_USO DELOITTE" numFmtId="0">
      <sharedItems/>
    </cacheField>
    <cacheField name="Attivazione per COUNT_x000a_USO DELOITTE" numFmtId="0">
      <sharedItems/>
    </cacheField>
    <cacheField name="COUNT_x000a_ATTIVAZIONE_x000a_Conv/AQ" numFmtId="0">
      <sharedItems/>
    </cacheField>
    <cacheField name="Note" numFmtId="0">
      <sharedItems containsBlank="1"/>
    </cacheField>
    <cacheField name="RUP" numFmtId="0">
      <sharedItems count="2">
        <s v="Candida Govoni"/>
        <s v="Rossella Galli"/>
      </sharedItems>
    </cacheField>
    <cacheField name="Presidente Commissione" numFmtId="0">
      <sharedItems containsNonDate="0" containsString="0" containsBlank="1"/>
    </cacheField>
    <cacheField name="Funzionario" numFmtId="0">
      <sharedItems containsNonDate="0" containsString="0" containsBlank="1"/>
    </cacheField>
    <cacheField name="Scadenza prima Convenzione" numFmtId="14">
      <sharedItems containsNonDate="0" containsString="0" containsBlank="1"/>
    </cacheField>
    <cacheField name="Scadenza primo OdF2" numFmtId="14">
      <sharedItems containsNonDate="0" containsString="0" containsBlank="1"/>
    </cacheField>
    <cacheField name="Num. Anni di durata della Convenzione" numFmtId="0">
      <sharedItems containsNonDate="0" containsString="0" containsBlank="1"/>
    </cacheField>
    <cacheField name="Nome Direzione Generale / Agenzia richiedente - solo accordi di servizio" numFmtId="0">
      <sharedItems/>
    </cacheField>
    <cacheField name="Trimestre di indizione richiesto dalla Direzione - solo accordi di servizio" numFmtId="0">
      <sharedItems containsNonDate="0" containsString="0" containsBlank="1"/>
    </cacheField>
    <cacheField name="Trimestre di indizione proposto da Intercent-ER - solo accordi di servizio" numFmtId="0">
      <sharedItems/>
    </cacheField>
    <cacheField name="Data ultima inoltro doc. di gara rispetto a trim. indizione proposto da Intercent-ER - solo accordi di servizio" numFmtId="0">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invalid="1" refreshedBy="Autore" refreshedDate="44623.455154166666" createdVersion="6" refreshedVersion="6" minRefreshableVersion="3" recordCount="19" xr:uid="{00000000-000A-0000-FFFF-FFFF03000000}">
  <cacheSource type="worksheet">
    <worksheetSource ref="A1:AA1" sheet="Spesa ICT" r:id="rId1"/>
  </cacheSource>
  <cacheFields count="32">
    <cacheField name="Id_iniziativa" numFmtId="0">
      <sharedItems containsString="0" containsBlank="1" containsNumber="1" containsInteger="1" minValue="438" maxValue="528"/>
    </cacheField>
    <cacheField name="Id_PdA" numFmtId="0">
      <sharedItems containsBlank="1"/>
    </cacheField>
    <cacheField name="Area" numFmtId="0">
      <sharedItems containsNonDate="0" containsString="0" containsBlank="1"/>
    </cacheField>
    <cacheField name="ID Masterplan" numFmtId="0">
      <sharedItems containsBlank="1"/>
    </cacheField>
    <cacheField name="Titolo iniziativa" numFmtId="0">
      <sharedItems containsBlank="1"/>
    </cacheField>
    <cacheField name="Trimestre previsto pubblicazione" numFmtId="0">
      <sharedItems containsDate="1" containsBlank="1" containsMixedTypes="1" minDate="2021-05-27T00:00:00" maxDate="2021-12-17T00:00:00" count="10">
        <d v="2021-05-27T00:00:00"/>
        <d v="2021-12-16T00:00:00"/>
        <s v="I Trim 2022"/>
        <s v="III Trim 2022"/>
        <s v="IV Trim 2022"/>
        <s v="II Trim 2022"/>
        <m/>
        <s v="I Trim 2023"/>
        <s v="II Trim 2023"/>
        <s v="I Trim 2024"/>
      </sharedItems>
    </cacheField>
    <cacheField name="Data effettiva di pubblicazione" numFmtId="0">
      <sharedItems containsNonDate="0" containsString="0" containsBlank="1"/>
    </cacheField>
    <cacheField name="Trimestre previsto aggiudicazione" numFmtId="0">
      <sharedItems containsDate="1" containsBlank="1" containsMixedTypes="1" minDate="2021-10-22T00:00:00" maxDate="2021-10-23T00:00:00"/>
    </cacheField>
    <cacheField name="Data effettiva di aggiudicazione" numFmtId="0">
      <sharedItems containsNonDate="0" containsString="0" containsBlank="1"/>
    </cacheField>
    <cacheField name="Trimestre previsto attivazione" numFmtId="0">
      <sharedItems containsBlank="1"/>
    </cacheField>
    <cacheField name="Data effettiva di attivazione" numFmtId="0">
      <sharedItems containsNonDate="0" containsString="0" containsBlank="1"/>
    </cacheField>
    <cacheField name="Target al 31/12 (Integra)" numFmtId="0">
      <sharedItems containsBlank="1"/>
    </cacheField>
    <cacheField name="Categoria DPCM" numFmtId="0">
      <sharedItems containsBlank="1"/>
    </cacheField>
    <cacheField name="Strumento" numFmtId="0">
      <sharedItems containsBlank="1"/>
    </cacheField>
    <cacheField name="Scadenza convenzione precedente" numFmtId="14">
      <sharedItems containsNonDate="0" containsDate="1" containsString="0" containsBlank="1" minDate="2021-02-25T00:00:00" maxDate="2021-09-04T00:00:00"/>
    </cacheField>
    <cacheField name="Scadenza primo OdF" numFmtId="14">
      <sharedItems containsNonDate="0" containsDate="1" containsString="0" containsBlank="1" minDate="2022-07-16T00:00:00" maxDate="2026-02-26T00:00:00"/>
    </cacheField>
    <cacheField name="Valore complessivo iniziativa di gara o _x000a_valore convenzione/AQ o AS corrente_x000a_(IVA esclusa)" numFmtId="0">
      <sharedItems containsString="0" containsBlank="1" containsNumber="1" minValue="240000" maxValue="75000000"/>
    </cacheField>
    <cacheField name="Bando per COUNT_x000a_USO DELOITTE" numFmtId="0">
      <sharedItems containsBlank="1"/>
    </cacheField>
    <cacheField name="Aggiudicazione per COUNT_x000a_USO DELOITTE" numFmtId="0">
      <sharedItems containsBlank="1"/>
    </cacheField>
    <cacheField name="Attivazione per COUNT_x000a_USO DELOITTE" numFmtId="0">
      <sharedItems containsBlank="1"/>
    </cacheField>
    <cacheField name="COUNT_x000a_ATTIVAZIONE_x000a_Conv/AQ" numFmtId="0">
      <sharedItems containsBlank="1"/>
    </cacheField>
    <cacheField name="Note" numFmtId="0">
      <sharedItems containsBlank="1"/>
    </cacheField>
    <cacheField name="RUP" numFmtId="0">
      <sharedItems containsBlank="1" count="5">
        <s v="Manuela Giovagnoni"/>
        <s v="Alessia Orsi"/>
        <s v="Gianluca Imperato"/>
        <m/>
        <s v="ICT" u="1"/>
      </sharedItems>
    </cacheField>
    <cacheField name="Presidente Commissione" numFmtId="0">
      <sharedItems containsBlank="1"/>
    </cacheField>
    <cacheField name="Funzionario" numFmtId="0">
      <sharedItems containsBlank="1"/>
    </cacheField>
    <cacheField name="Scadenza prima Convenzione" numFmtId="0">
      <sharedItems containsNonDate="0" containsString="0" containsBlank="1"/>
    </cacheField>
    <cacheField name="Scadenza primo OdF2" numFmtId="0">
      <sharedItems containsNonDate="0" containsString="0" containsBlank="1"/>
    </cacheField>
    <cacheField name="Num. Anni di durata della Convenzione" numFmtId="0">
      <sharedItems containsBlank="1"/>
    </cacheField>
    <cacheField name="Nome Direzione Generale / Agenzia richiedente - solo accordi di servizio" numFmtId="0">
      <sharedItems containsBlank="1"/>
    </cacheField>
    <cacheField name="Trimestre di indizione richiesto dalla Direzione - solo accordi di servizio" numFmtId="0">
      <sharedItems containsNonDate="0" containsString="0" containsBlank="1"/>
    </cacheField>
    <cacheField name="Trimestre di indizione proposto da Intercent-ER - solo accordi di servizio" numFmtId="0">
      <sharedItems containsBlank="1"/>
    </cacheField>
    <cacheField name="Data ultima inoltro doc. di gara rispetto a trimestre di indizione proposto da Intercent-ER - solo accordi di servizio" numFmtId="0">
      <sharedItems containsBlank="1"/>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invalid="1" refreshedBy="Autore" refreshedDate="44623.471138657405" createdVersion="6" refreshedVersion="6" minRefreshableVersion="3" recordCount="15" xr:uid="{00000000-000A-0000-FFFF-FFFF04000000}">
  <cacheSource type="worksheet">
    <worksheetSource ref="A1:V1" sheet="Area Farmaci" r:id="rId1"/>
  </cacheSource>
  <cacheFields count="27">
    <cacheField name="Id_iniziativa" numFmtId="0">
      <sharedItems containsString="0" containsBlank="1" containsNumber="1" containsInteger="1" minValue="478" maxValue="537"/>
    </cacheField>
    <cacheField name="Id_PdA" numFmtId="0">
      <sharedItems containsNonDate="0" containsString="0" containsBlank="1"/>
    </cacheField>
    <cacheField name="Area" numFmtId="0">
      <sharedItems containsNonDate="0" containsString="0" containsBlank="1"/>
    </cacheField>
    <cacheField name="ID Masterplan" numFmtId="0">
      <sharedItems containsBlank="1"/>
    </cacheField>
    <cacheField name="Titolo iniziativa" numFmtId="0">
      <sharedItems/>
    </cacheField>
    <cacheField name="Trimestre previsto pubblicazione" numFmtId="0">
      <sharedItems containsDate="1" containsMixedTypes="1" minDate="2021-08-17T00:00:00" maxDate="2021-12-23T00:00:00" count="9">
        <d v="2021-11-30T00:00:00"/>
        <d v="2021-08-17T00:00:00"/>
        <d v="2021-12-22T00:00:00"/>
        <d v="2021-12-03T00:00:00"/>
        <d v="2021-12-07T00:00:00"/>
        <s v="II Trim 2022"/>
        <s v="IV Trim 2022"/>
        <s v="I Trim 2022"/>
        <s v="I Trim 2023"/>
      </sharedItems>
    </cacheField>
    <cacheField name="Data effettiva di pubblicazione" numFmtId="165">
      <sharedItems containsNonDate="0" containsString="0" containsBlank="1"/>
    </cacheField>
    <cacheField name="Trimestre previsto aggiudicazione" numFmtId="0">
      <sharedItems containsDate="1" containsMixedTypes="1" minDate="2021-10-26T00:00:00" maxDate="2021-12-31T00:00:00"/>
    </cacheField>
    <cacheField name="Data effettiva di aggiudicazione" numFmtId="165">
      <sharedItems containsNonDate="0" containsString="0" containsBlank="1"/>
    </cacheField>
    <cacheField name="Trimestre previsto attivazione" numFmtId="0">
      <sharedItems/>
    </cacheField>
    <cacheField name="Data effettiva di attivazione" numFmtId="165">
      <sharedItems containsNonDate="0" containsString="0" containsBlank="1"/>
    </cacheField>
    <cacheField name="Target al 31/12 (Integra)" numFmtId="0">
      <sharedItems containsBlank="1"/>
    </cacheField>
    <cacheField name="Categoria DPCM" numFmtId="0">
      <sharedItems/>
    </cacheField>
    <cacheField name="Strumento" numFmtId="0">
      <sharedItems/>
    </cacheField>
    <cacheField name="Scadenza convenzione precedente" numFmtId="0">
      <sharedItems containsNonDate="0" containsString="0" containsBlank="1"/>
    </cacheField>
    <cacheField name="Scadenza primo OdF" numFmtId="0">
      <sharedItems containsNonDate="0" containsString="0" containsBlank="1"/>
    </cacheField>
    <cacheField name="Valore complessivo iniziativa di gara o _x000a_valore convenzione/AQ o AS corrente_x000a_(IVA esclusa)" numFmtId="0">
      <sharedItems containsNonDate="0" containsString="0" containsBlank="1"/>
    </cacheField>
    <cacheField name="Bando per COUNT_x000a_USO DELOITTE" numFmtId="0">
      <sharedItems/>
    </cacheField>
    <cacheField name="Aggiudicazione per COUNT_x000a_USO DELOITTE" numFmtId="0">
      <sharedItems/>
    </cacheField>
    <cacheField name="Attivazione per COUNT_x000a_USO DELOITTE" numFmtId="0">
      <sharedItems/>
    </cacheField>
    <cacheField name="COUNT_x000a_ATTIVAZIONE_x000a_Conv/AQ" numFmtId="0">
      <sharedItems/>
    </cacheField>
    <cacheField name="Note" numFmtId="0">
      <sharedItems containsBlank="1"/>
    </cacheField>
    <cacheField name="RUP" numFmtId="0">
      <sharedItems containsBlank="1" count="3">
        <s v="Luigi Picardi"/>
        <s v="Alessia Pasqualini"/>
        <m u="1"/>
      </sharedItems>
    </cacheField>
    <cacheField name="Presidente Commissione" numFmtId="0">
      <sharedItems containsNonDate="0" containsString="0" containsBlank="1"/>
    </cacheField>
    <cacheField name="Funzionario" numFmtId="0">
      <sharedItems containsBlank="1"/>
    </cacheField>
    <cacheField name="Scadenza prima Convenzione" numFmtId="0">
      <sharedItems containsNonDate="0" containsString="0" containsBlank="1"/>
    </cacheField>
    <cacheField name="Scadenza primo OdF2" numFmtId="0">
      <sharedItems containsNonDate="0" containsString="0" containsBlank="1"/>
    </cacheField>
  </cacheFields>
  <extLst>
    <ext xmlns:x14="http://schemas.microsoft.com/office/spreadsheetml/2009/9/main" uri="{725AE2AE-9491-48be-B2B4-4EB974FC3084}">
      <x14:pivotCacheDefinition/>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rowHeaderCaption="DPCM e Spesa comune">
  <location ref="A3:C18" firstHeaderRow="0" firstDataRow="1" firstDataCol="1" rowPageCount="1" colPageCount="1"/>
  <pivotFields count="32">
    <pivotField showAll="0"/>
    <pivotField showAll="0"/>
    <pivotField showAll="0"/>
    <pivotField showAll="0"/>
    <pivotField dataField="1" showAll="0"/>
    <pivotField axis="axisPage" multipleItemSelectionAllowed="1" showAll="0">
      <items count="17">
        <item x="8"/>
        <item x="7"/>
        <item x="10"/>
        <item x="9"/>
        <item h="1" x="11"/>
        <item h="1" x="13"/>
        <item h="1" x="15"/>
        <item h="1" x="0"/>
        <item h="1" x="1"/>
        <item h="1" x="2"/>
        <item h="1" x="3"/>
        <item h="1" x="4"/>
        <item h="1" x="5"/>
        <item h="1" x="6"/>
        <item h="1" x="12"/>
        <item h="1" x="14"/>
        <item t="default"/>
      </items>
    </pivotField>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axis="axisRow" showAll="0" sortType="ascending">
      <items count="21">
        <item x="5"/>
        <item x="3"/>
        <item x="8"/>
        <item x="11"/>
        <item x="2"/>
        <item m="1" x="16"/>
        <item x="0"/>
        <item m="1" x="19"/>
        <item x="10"/>
        <item x="9"/>
        <item x="1"/>
        <item m="1" x="18"/>
        <item x="14"/>
        <item x="6"/>
        <item x="4"/>
        <item m="1" x="17"/>
        <item x="12"/>
        <item m="1" x="15"/>
        <item x="7"/>
        <item x="13"/>
        <item t="default"/>
      </items>
    </pivotField>
    <pivotField showAll="0"/>
    <pivotField showAll="0"/>
    <pivotField showAll="0"/>
    <pivotField showAll="0"/>
    <pivotField showAll="0"/>
    <pivotField showAll="0"/>
    <pivotField showAll="0"/>
    <pivotField showAll="0"/>
    <pivotField showAll="0"/>
  </pivotFields>
  <rowFields count="1">
    <field x="22"/>
  </rowFields>
  <rowItems count="15">
    <i>
      <x/>
    </i>
    <i>
      <x v="1"/>
    </i>
    <i>
      <x v="2"/>
    </i>
    <i>
      <x v="3"/>
    </i>
    <i>
      <x v="4"/>
    </i>
    <i>
      <x v="6"/>
    </i>
    <i>
      <x v="8"/>
    </i>
    <i>
      <x v="9"/>
    </i>
    <i>
      <x v="10"/>
    </i>
    <i>
      <x v="12"/>
    </i>
    <i>
      <x v="13"/>
    </i>
    <i>
      <x v="14"/>
    </i>
    <i>
      <x v="16"/>
    </i>
    <i>
      <x v="18"/>
    </i>
    <i t="grand">
      <x/>
    </i>
  </rowItems>
  <colFields count="1">
    <field x="-2"/>
  </colFields>
  <colItems count="2">
    <i>
      <x/>
    </i>
    <i i="1">
      <x v="1"/>
    </i>
  </colItems>
  <pageFields count="1">
    <pageField fld="5" hier="-1"/>
  </pageFields>
  <dataFields count="2">
    <dataField name="Count of Titolo iniziativa" fld="4" subtotal="count" baseField="0" baseItem="0"/>
    <dataField name="Sum of Valore complessivo iniziativa di gara o " fld="16" baseField="30" baseItem="0" numFmtId="44"/>
  </dataFields>
  <formats count="1">
    <format dxfId="4">
      <pivotArea outline="0" collapsedLevelsAreSubtotals="1" fieldPosition="0">
        <references count="1">
          <reference field="4294967294" count="1" selected="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10"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Q3:S6" firstHeaderRow="0" firstDataRow="1" firstDataCol="1" rowPageCount="1" colPageCount="1"/>
  <pivotFields count="32">
    <pivotField showAll="0"/>
    <pivotField showAll="0"/>
    <pivotField showAll="0"/>
    <pivotField showAll="0"/>
    <pivotField dataField="1" showAll="0"/>
    <pivotField axis="axisPage" multipleItemSelectionAllowed="1" showAll="0">
      <items count="4">
        <item x="0"/>
        <item x="1"/>
        <item x="2"/>
        <item t="default"/>
      </items>
    </pivotField>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axis="axisRow" showAll="0">
      <items count="3">
        <item x="0"/>
        <item x="1"/>
        <item t="default"/>
      </items>
    </pivotField>
    <pivotField showAll="0"/>
    <pivotField showAll="0"/>
    <pivotField showAll="0"/>
    <pivotField showAll="0"/>
    <pivotField showAll="0"/>
    <pivotField showAll="0"/>
    <pivotField showAll="0"/>
    <pivotField showAll="0"/>
    <pivotField showAll="0"/>
  </pivotFields>
  <rowFields count="1">
    <field x="22"/>
  </rowFields>
  <rowItems count="3">
    <i>
      <x/>
    </i>
    <i>
      <x v="1"/>
    </i>
    <i t="grand">
      <x/>
    </i>
  </rowItems>
  <colFields count="1">
    <field x="-2"/>
  </colFields>
  <colItems count="2">
    <i>
      <x/>
    </i>
    <i i="1">
      <x v="1"/>
    </i>
  </colItems>
  <pageFields count="1">
    <pageField fld="5" hier="-1"/>
  </pageFields>
  <dataFields count="2">
    <dataField name="Count of Titolo iniziativa" fld="4" subtotal="count" baseField="0" baseItem="0"/>
    <dataField name="Sum of Valore complessivo iniziativa di gara o " fld="16" baseField="22"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200-000002000000}" name="PivotTable2"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I3:K6" firstHeaderRow="0" firstDataRow="1" firstDataCol="1" rowPageCount="1" colPageCount="1"/>
  <pivotFields count="27">
    <pivotField showAll="0"/>
    <pivotField showAll="0"/>
    <pivotField showAll="0"/>
    <pivotField showAll="0"/>
    <pivotField dataField="1" showAll="0"/>
    <pivotField axis="axisPage" multipleItemSelectionAllowed="1" showAll="0">
      <items count="10">
        <item x="7"/>
        <item h="1" x="8"/>
        <item x="5"/>
        <item x="6"/>
        <item h="1" x="1"/>
        <item h="1" x="0"/>
        <item h="1" x="3"/>
        <item h="1" x="4"/>
        <item h="1" x="2"/>
        <item t="default"/>
      </items>
    </pivotField>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axis="axisRow" showAll="0">
      <items count="4">
        <item x="1"/>
        <item x="0"/>
        <item m="1" x="2"/>
        <item t="default"/>
      </items>
    </pivotField>
    <pivotField showAll="0"/>
    <pivotField showAll="0"/>
    <pivotField showAll="0"/>
    <pivotField showAll="0"/>
  </pivotFields>
  <rowFields count="1">
    <field x="22"/>
  </rowFields>
  <rowItems count="3">
    <i>
      <x/>
    </i>
    <i>
      <x v="1"/>
    </i>
    <i t="grand">
      <x/>
    </i>
  </rowItems>
  <colFields count="1">
    <field x="-2"/>
  </colFields>
  <colItems count="2">
    <i>
      <x/>
    </i>
    <i i="1">
      <x v="1"/>
    </i>
  </colItems>
  <pageFields count="1">
    <pageField fld="5" hier="-1"/>
  </pageFields>
  <dataFields count="2">
    <dataField name="Count of Titolo iniziativa" fld="4" subtotal="count" baseField="0" baseItem="0"/>
    <dataField name="Sum of Valore complessivo iniziativa di gara o " fld="16" baseField="22"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200-000004000000}" name="PivotTable9"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M3:O7" firstHeaderRow="0" firstDataRow="1" firstDataCol="1" rowPageCount="1" colPageCount="1"/>
  <pivotFields count="32">
    <pivotField showAll="0"/>
    <pivotField showAll="0"/>
    <pivotField showAll="0"/>
    <pivotField showAll="0"/>
    <pivotField dataField="1" showAll="0"/>
    <pivotField axis="axisPage" multipleItemSelectionAllowed="1" showAll="0">
      <items count="11">
        <item x="2"/>
        <item h="1" x="7"/>
        <item h="1" x="9"/>
        <item x="5"/>
        <item h="1" x="8"/>
        <item x="3"/>
        <item x="4"/>
        <item h="1" x="0"/>
        <item h="1" x="1"/>
        <item h="1" x="6"/>
        <item t="default"/>
      </items>
    </pivotField>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axis="axisRow" showAll="0">
      <items count="6">
        <item m="1" x="4"/>
        <item x="0"/>
        <item x="3"/>
        <item x="1"/>
        <item x="2"/>
        <item t="default"/>
      </items>
    </pivotField>
    <pivotField showAll="0"/>
    <pivotField showAll="0"/>
    <pivotField showAll="0"/>
    <pivotField showAll="0"/>
    <pivotField showAll="0"/>
    <pivotField showAll="0"/>
    <pivotField showAll="0"/>
    <pivotField showAll="0"/>
    <pivotField showAll="0"/>
  </pivotFields>
  <rowFields count="1">
    <field x="22"/>
  </rowFields>
  <rowItems count="4">
    <i>
      <x v="1"/>
    </i>
    <i>
      <x v="3"/>
    </i>
    <i>
      <x v="4"/>
    </i>
    <i t="grand">
      <x/>
    </i>
  </rowItems>
  <colFields count="1">
    <field x="-2"/>
  </colFields>
  <colItems count="2">
    <i>
      <x/>
    </i>
    <i i="1">
      <x v="1"/>
    </i>
  </colItems>
  <pageFields count="1">
    <pageField fld="5" hier="-1"/>
  </pageFields>
  <dataFields count="2">
    <dataField name="Count of Titolo iniziativa" fld="4" subtotal="count" baseField="0" baseItem="0"/>
    <dataField name="Sum of Valore complessivo iniziativa di gara o " fld="16" baseField="22"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200-000003000000}" name="PivotTable7"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E3:G7" firstHeaderRow="0" firstDataRow="1" firstDataCol="1" rowPageCount="1" colPageCount="1"/>
  <pivotFields count="27">
    <pivotField showAll="0"/>
    <pivotField showAll="0"/>
    <pivotField showAll="0"/>
    <pivotField showAll="0"/>
    <pivotField dataField="1" showAll="0"/>
    <pivotField axis="axisPage" multipleItemSelectionAllowed="1" showAll="0">
      <items count="12">
        <item x="9"/>
        <item h="1" x="10"/>
        <item x="4"/>
        <item h="1" x="8"/>
        <item x="5"/>
        <item x="6"/>
        <item x="7"/>
        <item h="1" x="1"/>
        <item h="1" x="0"/>
        <item h="1" x="3"/>
        <item h="1" x="2"/>
        <item t="default"/>
      </items>
    </pivotField>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axis="axisRow" showAll="0">
      <items count="5">
        <item x="2"/>
        <item x="1"/>
        <item x="0"/>
        <item x="3"/>
        <item t="default"/>
      </items>
    </pivotField>
    <pivotField showAll="0"/>
    <pivotField showAll="0"/>
    <pivotField showAll="0"/>
    <pivotField showAll="0"/>
  </pivotFields>
  <rowFields count="1">
    <field x="22"/>
  </rowFields>
  <rowItems count="4">
    <i>
      <x/>
    </i>
    <i>
      <x v="2"/>
    </i>
    <i>
      <x v="3"/>
    </i>
    <i t="grand">
      <x/>
    </i>
  </rowItems>
  <colFields count="1">
    <field x="-2"/>
  </colFields>
  <colItems count="2">
    <i>
      <x/>
    </i>
    <i i="1">
      <x v="1"/>
    </i>
  </colItems>
  <pageFields count="1">
    <pageField fld="5" hier="-1"/>
  </pageFields>
  <dataFields count="2">
    <dataField name="Count of Titolo iniziativa" fld="4" subtotal="count" baseField="0" baseItem="0"/>
    <dataField name="Sum of Valore complessivo iniziativa di gara o " fld="16" baseField="22"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customProperty" Target="../customProperty1.bin"/><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https://intercenter.regione.emilia-romagna.it/servizi-pa/convenzioni/convenzioni-attive/2024/carta-in-risme-9/carta-in-risme-9-1" TargetMode="External"/><Relationship Id="rId18" Type="http://schemas.openxmlformats.org/officeDocument/2006/relationships/hyperlink" Target="https://intercenter.regione.emilia-romagna.it/servizi-pa/convenzioni/convenzioni-attive/2024/medicazione-classica-6-medicina-generale/medicazione-classica-6-2013-medicina-generale" TargetMode="External"/><Relationship Id="rId26" Type="http://schemas.openxmlformats.org/officeDocument/2006/relationships/hyperlink" Target="https://intercenter.regione.emilia-romagna.it/servizi-pa/convenzioni/convenzioni-attive/2024/sistemi-di-monitoraggio-in-continuo-sistemi-hcl-e-microinfusori-per-aziende-sanitarie" TargetMode="External"/><Relationship Id="rId3" Type="http://schemas.openxmlformats.org/officeDocument/2006/relationships/hyperlink" Target="https://intercenter.regione.emilia-romagna.it/servizi-pa/convenzioni/convenzioni-attive/2024/dm-emodinamica-2-1/dispositivi-medici-per-emodinamica-esclusi-stent-2" TargetMode="External"/><Relationship Id="rId21" Type="http://schemas.openxmlformats.org/officeDocument/2006/relationships/hyperlink" Target="https://intercenter.regione.emilia-romagna.it/servizi-pa/convenzioni/convenzioni-attive/2024/pacemaker-e-defibrillatori-3/pacemaker-e-defibrillatori-impiantabili-per-le-aziende-sanitarie-della-regione-emilia-romagna-3" TargetMode="External"/><Relationship Id="rId34" Type="http://schemas.openxmlformats.org/officeDocument/2006/relationships/printerSettings" Target="../printerSettings/printerSettings4.bin"/><Relationship Id="rId7" Type="http://schemas.openxmlformats.org/officeDocument/2006/relationships/hyperlink" Target="https://intercenter.regione.emilia-romagna.it/servizi-pa/convenzioni/convenzioni-attive/2024/farmaco-paxlovid/farmaco-paxlovid" TargetMode="External"/><Relationship Id="rId12" Type="http://schemas.openxmlformats.org/officeDocument/2006/relationships/hyperlink" Target="https://intercenter.regione.emilia-romagna.it/servizi-pa/convenzioni/convenzioni-attive/2024/veicoli-elettrici-e-colonnine-per-la-aziende-sanitarie/veicoli-elettrici-201cspeciali201d-colonnine-e-wall-box-di-ricarica-per-le-aziende-sanitarie-dell2019emilia-romagna-per-l2019intervento-relativo-al-pnrr-m5-c3-1-1.1" TargetMode="External"/><Relationship Id="rId17" Type="http://schemas.openxmlformats.org/officeDocument/2006/relationships/hyperlink" Target="https://intercenter.regione.emilia-romagna.it/servizi-pa/convenzioni/convenzioni-attive/2024/vaccino-qdenga/vaccino-qdenga-esclusivo" TargetMode="External"/><Relationship Id="rId25" Type="http://schemas.openxmlformats.org/officeDocument/2006/relationships/hyperlink" Target="https://intercenter.regione.emilia-romagna.it/servizi-pa/convenzioni/convenzioni-attive/2024/ausili-per-disabili-4/ausili-per-disabili-4-prodotti-standardizzati" TargetMode="External"/><Relationship Id="rId33" Type="http://schemas.openxmlformats.org/officeDocument/2006/relationships/hyperlink" Target="https://intercenter.regione.emilia-romagna.it/servizi-pa/convenzioni/convenzioni-attive/2024/farmaco-beyfortus/farmaco-beyfortus-esclusivo" TargetMode="External"/><Relationship Id="rId2" Type="http://schemas.openxmlformats.org/officeDocument/2006/relationships/hyperlink" Target="https://intercenter.regione.emilia-romagna.it/servizi-pa/convenzioni/convenzioni-attive/2024/stent-vascolari-periferici-2/stent-vascolari-periferici-2" TargetMode="External"/><Relationship Id="rId16" Type="http://schemas.openxmlformats.org/officeDocument/2006/relationships/hyperlink" Target="https://intercenter.regione.emilia-romagna.it/servizi-pa/convenzioni/convenzioni-attive/2024/tesoreria-rer-5/servizio-di-tesoreria-per-la-regione-emilia-romagna-ed-enti-strumentali-5" TargetMode="External"/><Relationship Id="rId20" Type="http://schemas.openxmlformats.org/officeDocument/2006/relationships/hyperlink" Target="https://intercenter.regione.emilia-romagna.it/servizi-pa/convenzioni/convenzioni-attive/2024/medicazione-avanzata-3/materiale-da-medicazione-avanzata-3" TargetMode="External"/><Relationship Id="rId29" Type="http://schemas.openxmlformats.org/officeDocument/2006/relationships/hyperlink" Target="https://intercenter.regione.emilia-romagna.it/servizi-pa/convenzioni/convenzioni-attive/2024/gas-naturale-21/gas-naturale-21" TargetMode="External"/><Relationship Id="rId1" Type="http://schemas.openxmlformats.org/officeDocument/2006/relationships/hyperlink" Target="https://intercenter.regione.emilia-romagna.it/servizi-pa/convenzioni/convenzioni-attive/2024/cancelleria-6" TargetMode="External"/><Relationship Id="rId6" Type="http://schemas.openxmlformats.org/officeDocument/2006/relationships/hyperlink" Target="https://intercenter.regione.emilia-romagna.it/servizi-pa/convenzioni/convenzioni-attive/2024/medicinali-24-25-2/medicinali-2024-2025-2" TargetMode="External"/><Relationship Id="rId11" Type="http://schemas.openxmlformats.org/officeDocument/2006/relationships/hyperlink" Target="https://intercenter.regione.emilia-romagna.it/servizi-pa/convenzioni/convenzioni-attive/2024/influenza-aviaria-rer-e-lombardia-2024" TargetMode="External"/><Relationship Id="rId24" Type="http://schemas.openxmlformats.org/officeDocument/2006/relationships/hyperlink" Target="https://intercenter.regione.emilia-romagna.it/servizi-pa/convenzioni/convenzioni-attive/2024/service-di-nutrizione-enterale-domiciliare-3/service-di-nutrizione-enterale-e-relative-attrezzature-tecniche-a-corredo-direttamente-al-domicilio-dei-pazienti-adulti-e-bambini-della-rer-3" TargetMode="External"/><Relationship Id="rId32" Type="http://schemas.openxmlformats.org/officeDocument/2006/relationships/hyperlink" Target="https://intercenter.regione.emilia-romagna.it/servizi-pa/convenzioni/convenzioni-attive/2024/polizza-all-risks-2024/polizza-all-risks-per-avec-e-aven-2024" TargetMode="External"/><Relationship Id="rId5" Type="http://schemas.openxmlformats.org/officeDocument/2006/relationships/hyperlink" Target="https://intercenter.regione.emilia-romagna.it/servizi-pa/convenzioni/convenzioni-attive/2024/vaccini-vari-ad-uso-umano-shingrix-e-imovax-tetano-2024-2025/vaccini-vari-ad-uso-umano-shingrix-e-imovax-tetano-2024-2025" TargetMode="External"/><Relationship Id="rId15" Type="http://schemas.openxmlformats.org/officeDocument/2006/relationships/hyperlink" Target="https://intercenter.regione.emilia-romagna.it/servizi-pa/convenzioni/convenzioni-attive/2024/dispositivi-per-telemonitoraggio-domiciliare-pnrr" TargetMode="External"/><Relationship Id="rId23" Type="http://schemas.openxmlformats.org/officeDocument/2006/relationships/hyperlink" Target="https://intercenter.regione.emilia-romagna.it/servizi-pa/convenzioni/convenzioni-attive/2024/servizi-postali-e-di-notificazione-tramite-posta-3/servizi-postali-e-di-notificazione-tramite-posta-3" TargetMode="External"/><Relationship Id="rId28" Type="http://schemas.openxmlformats.org/officeDocument/2006/relationships/hyperlink" Target="https://intercenter.regione.emilia-romagna.it/servizi-pa/convenzioni/convenzioni-attive/2024/energia-elettrica-18/energia-elettrica-18" TargetMode="External"/><Relationship Id="rId36" Type="http://schemas.openxmlformats.org/officeDocument/2006/relationships/drawing" Target="../drawings/drawing1.xml"/><Relationship Id="rId10" Type="http://schemas.openxmlformats.org/officeDocument/2006/relationships/hyperlink" Target="https://intercenter.regione.emilia-romagna.it/servizi-pa/convenzioni/convenzioni-attive/2024/sviluppo-sistemi-informativi-2/servizi-di-sviluppo-evoluzione-e-gestione-di-sistemi-informativi-per-le-pp-aa-2" TargetMode="External"/><Relationship Id="rId19" Type="http://schemas.openxmlformats.org/officeDocument/2006/relationships/hyperlink" Target="https://intercenter.regione.emilia-romagna.it/servizi-pa/convenzioni/convenzioni-attive/2024/manutenzione-ordinaria-in-global-service/servizi-di-manutenzione-ordinaria-in-global-service-del-patrimonio-immobiliare-della-regione-emilia-romagna-giunta-regionale-e-assemblea-legislativa-e-dell2019agenzia-regionale-protezione-ambiente-2" TargetMode="External"/><Relationship Id="rId31" Type="http://schemas.openxmlformats.org/officeDocument/2006/relationships/hyperlink" Target="https://intercenter.regione.emilia-romagna.it/servizi-pa/convenzioni/convenzioni-attive/2024/vaccini-antinfluenzali-2024-2025/vaccini-antifluenzali-2024-2025-pcv-15-e-antirabbico-esclusivi" TargetMode="External"/><Relationship Id="rId4" Type="http://schemas.openxmlformats.org/officeDocument/2006/relationships/hyperlink" Target="https://intercenter.regione.emilia-romagna.it/servizi-pa/convenzioni/convenzioni-attive/2024/servizio-di-gestione-manutenzione-e-verifica-di-apparecchiature-biomediche" TargetMode="External"/><Relationship Id="rId9" Type="http://schemas.openxmlformats.org/officeDocument/2006/relationships/hyperlink" Target="https://intercenter.regione.emilia-romagna.it/servizi-pa/convenzioni/convenzioni-attive/2024/vestiario-polizia-locale-rer-4" TargetMode="External"/><Relationship Id="rId14" Type="http://schemas.openxmlformats.org/officeDocument/2006/relationships/hyperlink" Target="https://intercenter.regione.emilia-romagna.it/servizi-pa/convenzioni/convenzioni-attive/2024/medicazione-avanzata-e-speciale-esclusivi-4/materiale-da-medicazione-avanzata-e-speciale-201cesclusivi201d-4" TargetMode="External"/><Relationship Id="rId22" Type="http://schemas.openxmlformats.org/officeDocument/2006/relationships/hyperlink" Target="https://intercenter.regione.emilia-romagna.it/servizi-pa/convenzioni/convenzioni-attive/2024/rifiuti-sanitari-5" TargetMode="External"/><Relationship Id="rId27" Type="http://schemas.openxmlformats.org/officeDocument/2006/relationships/hyperlink" Target="https://intercenter.regione.emilia-romagna.it/servizi-pa/convenzioni/convenzioni-attive/2024/medicinali-2025-2027-1" TargetMode="External"/><Relationship Id="rId30" Type="http://schemas.openxmlformats.org/officeDocument/2006/relationships/hyperlink" Target="https://intercenter.regione.emilia-romagna.it/servizi-pa/convenzioni/convenzioni-attive/2024/defibrillatori-automatici-esterni-dae" TargetMode="External"/><Relationship Id="rId35" Type="http://schemas.openxmlformats.org/officeDocument/2006/relationships/customProperty" Target="../customProperty4.bin"/><Relationship Id="rId8" Type="http://schemas.openxmlformats.org/officeDocument/2006/relationships/hyperlink" Target="https://intercenter.regione.emilia-romagna.it/servizi-pa/convenzioni/convenzioni-attive/2024/farmaci-livmarli-xenpozyme-koselugo/farmaci-livmarli-xenpozyme-koselugo" TargetMode="External"/></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8"/>
  <sheetViews>
    <sheetView zoomScale="90" zoomScaleNormal="90" workbookViewId="0">
      <selection activeCell="I4" sqref="I4"/>
    </sheetView>
  </sheetViews>
  <sheetFormatPr defaultRowHeight="15" x14ac:dyDescent="0.25"/>
  <cols>
    <col min="1" max="1" width="29.5703125" customWidth="1"/>
    <col min="2" max="2" width="22.42578125" bestFit="1" customWidth="1"/>
    <col min="3" max="3" width="42" bestFit="1" customWidth="1"/>
    <col min="4" max="4" width="3.42578125" customWidth="1"/>
    <col min="5" max="5" width="29.5703125" customWidth="1"/>
    <col min="6" max="6" width="22.42578125" customWidth="1"/>
    <col min="7" max="7" width="42" style="21" customWidth="1"/>
    <col min="8" max="8" width="6.5703125" customWidth="1"/>
    <col min="9" max="9" width="29.5703125" customWidth="1"/>
    <col min="10" max="10" width="22.42578125" customWidth="1"/>
    <col min="11" max="11" width="42" customWidth="1"/>
    <col min="12" max="12" width="7.5703125" customWidth="1"/>
    <col min="13" max="13" width="22.42578125" customWidth="1"/>
    <col min="14" max="14" width="42" customWidth="1"/>
    <col min="15" max="15" width="15.5703125" customWidth="1"/>
    <col min="16" max="16" width="29.5703125" customWidth="1"/>
    <col min="17" max="17" width="22.42578125" customWidth="1"/>
    <col min="18" max="18" width="42" style="21" customWidth="1"/>
    <col min="19" max="20" width="29.5703125" customWidth="1"/>
    <col min="21" max="21" width="22.42578125" customWidth="1"/>
    <col min="22" max="22" width="42" style="21" customWidth="1"/>
    <col min="23" max="23" width="22.140625" bestFit="1" customWidth="1"/>
    <col min="24" max="24" width="86.42578125" bestFit="1" customWidth="1"/>
  </cols>
  <sheetData>
    <row r="1" spans="1:22" x14ac:dyDescent="0.25">
      <c r="A1" s="9" t="s">
        <v>0</v>
      </c>
      <c r="B1" t="s">
        <v>1</v>
      </c>
      <c r="E1" s="9" t="s">
        <v>0</v>
      </c>
      <c r="F1" t="s">
        <v>1</v>
      </c>
      <c r="I1" s="9" t="s">
        <v>0</v>
      </c>
      <c r="J1" t="s">
        <v>1</v>
      </c>
      <c r="M1" s="9" t="s">
        <v>0</v>
      </c>
      <c r="N1" t="s">
        <v>1</v>
      </c>
      <c r="O1" s="21"/>
      <c r="Q1" s="9" t="s">
        <v>0</v>
      </c>
      <c r="R1" t="s">
        <v>2</v>
      </c>
      <c r="S1" s="21"/>
      <c r="V1"/>
    </row>
    <row r="2" spans="1:22" x14ac:dyDescent="0.25">
      <c r="O2" s="21"/>
      <c r="R2"/>
      <c r="S2" s="21"/>
      <c r="V2"/>
    </row>
    <row r="3" spans="1:22" x14ac:dyDescent="0.25">
      <c r="A3" s="9" t="s">
        <v>3</v>
      </c>
      <c r="B3" t="s">
        <v>4</v>
      </c>
      <c r="C3" t="s">
        <v>5</v>
      </c>
      <c r="E3" s="9" t="s">
        <v>6</v>
      </c>
      <c r="F3" t="s">
        <v>4</v>
      </c>
      <c r="G3" t="s">
        <v>5</v>
      </c>
      <c r="I3" s="9" t="s">
        <v>6</v>
      </c>
      <c r="J3" t="s">
        <v>4</v>
      </c>
      <c r="K3" t="s">
        <v>5</v>
      </c>
      <c r="M3" s="9" t="s">
        <v>6</v>
      </c>
      <c r="N3" t="s">
        <v>4</v>
      </c>
      <c r="O3" t="s">
        <v>5</v>
      </c>
      <c r="Q3" s="9" t="s">
        <v>6</v>
      </c>
      <c r="R3" t="s">
        <v>4</v>
      </c>
      <c r="S3" t="s">
        <v>5</v>
      </c>
      <c r="V3"/>
    </row>
    <row r="4" spans="1:22" x14ac:dyDescent="0.25">
      <c r="A4" s="10" t="s">
        <v>7</v>
      </c>
      <c r="B4">
        <v>2</v>
      </c>
      <c r="C4" s="11">
        <v>5230327.87</v>
      </c>
      <c r="E4" s="10" t="s">
        <v>8</v>
      </c>
      <c r="F4">
        <v>2</v>
      </c>
      <c r="G4"/>
      <c r="I4" s="10" t="s">
        <v>9</v>
      </c>
      <c r="J4">
        <v>4</v>
      </c>
      <c r="M4" s="10" t="s">
        <v>10</v>
      </c>
      <c r="N4">
        <v>6</v>
      </c>
      <c r="O4">
        <v>24693291.310000002</v>
      </c>
      <c r="Q4" s="10" t="s">
        <v>11</v>
      </c>
      <c r="R4">
        <v>1</v>
      </c>
      <c r="S4">
        <v>20000000</v>
      </c>
      <c r="V4"/>
    </row>
    <row r="5" spans="1:22" x14ac:dyDescent="0.25">
      <c r="A5" s="10" t="s">
        <v>12</v>
      </c>
      <c r="B5">
        <v>3</v>
      </c>
      <c r="C5" s="11">
        <v>23300000</v>
      </c>
      <c r="E5" s="10" t="s">
        <v>13</v>
      </c>
      <c r="F5">
        <v>2</v>
      </c>
      <c r="G5">
        <v>17100000</v>
      </c>
      <c r="I5" s="10" t="s">
        <v>14</v>
      </c>
      <c r="J5">
        <v>4</v>
      </c>
      <c r="M5" s="10" t="s">
        <v>15</v>
      </c>
      <c r="N5">
        <v>1</v>
      </c>
      <c r="O5">
        <v>60000000</v>
      </c>
      <c r="Q5" s="10" t="s">
        <v>16</v>
      </c>
      <c r="R5">
        <v>6</v>
      </c>
      <c r="V5"/>
    </row>
    <row r="6" spans="1:22" x14ac:dyDescent="0.25">
      <c r="A6" s="10" t="s">
        <v>17</v>
      </c>
      <c r="B6">
        <v>1</v>
      </c>
      <c r="C6" s="11">
        <v>400000</v>
      </c>
      <c r="E6" s="10" t="s">
        <v>18</v>
      </c>
      <c r="F6">
        <v>4</v>
      </c>
      <c r="G6">
        <v>63456500</v>
      </c>
      <c r="I6" s="10" t="s">
        <v>19</v>
      </c>
      <c r="J6">
        <v>8</v>
      </c>
      <c r="M6" s="10" t="s">
        <v>20</v>
      </c>
      <c r="N6">
        <v>4</v>
      </c>
      <c r="O6">
        <v>73440000</v>
      </c>
      <c r="Q6" s="10" t="s">
        <v>19</v>
      </c>
      <c r="R6">
        <v>7</v>
      </c>
      <c r="S6">
        <v>20000000</v>
      </c>
      <c r="V6"/>
    </row>
    <row r="7" spans="1:22" x14ac:dyDescent="0.25">
      <c r="A7" s="10" t="s">
        <v>11</v>
      </c>
      <c r="B7">
        <v>1</v>
      </c>
      <c r="C7" s="11">
        <v>19700000</v>
      </c>
      <c r="E7" s="10" t="s">
        <v>19</v>
      </c>
      <c r="F7">
        <v>8</v>
      </c>
      <c r="G7">
        <v>80556500</v>
      </c>
      <c r="M7" s="10" t="s">
        <v>19</v>
      </c>
      <c r="N7">
        <v>11</v>
      </c>
      <c r="O7">
        <v>158133291.31</v>
      </c>
      <c r="R7"/>
      <c r="S7" s="21"/>
      <c r="V7"/>
    </row>
    <row r="8" spans="1:22" x14ac:dyDescent="0.25">
      <c r="A8" s="10" t="s">
        <v>21</v>
      </c>
      <c r="B8">
        <v>5</v>
      </c>
      <c r="C8" s="11">
        <v>422500000</v>
      </c>
      <c r="G8"/>
      <c r="O8" s="21"/>
      <c r="R8"/>
      <c r="S8" s="21"/>
      <c r="V8"/>
    </row>
    <row r="9" spans="1:22" x14ac:dyDescent="0.25">
      <c r="A9" s="10" t="s">
        <v>22</v>
      </c>
      <c r="B9">
        <v>6</v>
      </c>
      <c r="C9" s="11">
        <v>73700000</v>
      </c>
      <c r="O9" s="21"/>
      <c r="R9"/>
      <c r="S9" s="21"/>
      <c r="V9"/>
    </row>
    <row r="10" spans="1:22" x14ac:dyDescent="0.25">
      <c r="A10" s="10" t="s">
        <v>23</v>
      </c>
      <c r="B10">
        <v>1</v>
      </c>
      <c r="C10" s="11">
        <v>2500000</v>
      </c>
    </row>
    <row r="11" spans="1:22" x14ac:dyDescent="0.25">
      <c r="A11" s="10" t="s">
        <v>24</v>
      </c>
      <c r="B11">
        <v>1</v>
      </c>
      <c r="C11" s="11">
        <v>5000000</v>
      </c>
    </row>
    <row r="12" spans="1:22" x14ac:dyDescent="0.25">
      <c r="A12" s="10" t="s">
        <v>25</v>
      </c>
      <c r="B12">
        <v>6</v>
      </c>
      <c r="C12" s="11">
        <v>87495000</v>
      </c>
    </row>
    <row r="13" spans="1:22" x14ac:dyDescent="0.25">
      <c r="A13" s="10" t="s">
        <v>26</v>
      </c>
      <c r="B13">
        <v>5</v>
      </c>
      <c r="C13" s="11"/>
    </row>
    <row r="14" spans="1:22" x14ac:dyDescent="0.25">
      <c r="A14" s="10" t="s">
        <v>27</v>
      </c>
      <c r="B14">
        <v>1</v>
      </c>
      <c r="C14" s="11">
        <v>245000</v>
      </c>
    </row>
    <row r="15" spans="1:22" x14ac:dyDescent="0.25">
      <c r="A15" s="10" t="s">
        <v>16</v>
      </c>
      <c r="B15">
        <v>2</v>
      </c>
      <c r="C15" s="11">
        <v>50800000</v>
      </c>
    </row>
    <row r="16" spans="1:22" x14ac:dyDescent="0.25">
      <c r="A16" s="10" t="s">
        <v>28</v>
      </c>
      <c r="B16">
        <v>1</v>
      </c>
      <c r="C16" s="11">
        <v>276000</v>
      </c>
    </row>
    <row r="17" spans="1:3" x14ac:dyDescent="0.25">
      <c r="A17" s="10" t="s">
        <v>29</v>
      </c>
      <c r="B17">
        <v>1</v>
      </c>
      <c r="C17" s="11">
        <v>415000</v>
      </c>
    </row>
    <row r="18" spans="1:3" x14ac:dyDescent="0.25">
      <c r="A18" s="10" t="s">
        <v>19</v>
      </c>
      <c r="B18">
        <v>36</v>
      </c>
      <c r="C18" s="11">
        <v>691561327.87</v>
      </c>
    </row>
  </sheetData>
  <pageMargins left="0.7" right="0.7" top="0.75" bottom="0.75" header="0.3" footer="0.3"/>
  <pageSetup orientation="portrait" r:id="rId6"/>
  <customProperties>
    <customPr name="_pios_id" r:id="rId7"/>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5"/>
  <sheetViews>
    <sheetView showGridLines="0" workbookViewId="0">
      <pane ySplit="1" topLeftCell="A11" activePane="bottomLeft" state="frozen"/>
      <selection pane="bottomLeft" activeCell="B23" sqref="B23"/>
    </sheetView>
  </sheetViews>
  <sheetFormatPr defaultColWidth="8.5703125" defaultRowHeight="15" x14ac:dyDescent="0.25"/>
  <cols>
    <col min="1" max="1" width="21.42578125" customWidth="1"/>
    <col min="2" max="2" width="36.42578125" customWidth="1"/>
    <col min="3" max="3" width="14.140625" customWidth="1"/>
    <col min="4" max="4" width="18.42578125" customWidth="1"/>
  </cols>
  <sheetData>
    <row r="1" spans="1:4" ht="28.5" customHeight="1" x14ac:dyDescent="0.25">
      <c r="A1" s="12" t="s">
        <v>30</v>
      </c>
      <c r="B1" s="12" t="s">
        <v>31</v>
      </c>
      <c r="C1" s="12" t="s">
        <v>32</v>
      </c>
      <c r="D1" s="12" t="s">
        <v>33</v>
      </c>
    </row>
    <row r="2" spans="1:4" ht="21.6" customHeight="1" x14ac:dyDescent="0.25">
      <c r="A2" s="13" t="s">
        <v>3</v>
      </c>
      <c r="B2" s="7" t="s">
        <v>7</v>
      </c>
      <c r="C2" s="4">
        <f>VLOOKUP(B2,Sheet2!A3:C18,2,FALSE)</f>
        <v>2</v>
      </c>
      <c r="D2" s="15">
        <f>VLOOKUP(B2,Sheet2!A3:C18,3,FALSE)</f>
        <v>5230327.87</v>
      </c>
    </row>
    <row r="3" spans="1:4" s="1" customFormat="1" ht="18" customHeight="1" x14ac:dyDescent="0.25">
      <c r="A3" s="13" t="s">
        <v>3</v>
      </c>
      <c r="B3" s="7" t="s">
        <v>12</v>
      </c>
      <c r="C3" s="4">
        <f>VLOOKUP(B3,Sheet2!A4:C19,2,FALSE)</f>
        <v>3</v>
      </c>
      <c r="D3" s="15">
        <f>VLOOKUP(B3,Sheet2!A4:C19,3,FALSE)</f>
        <v>23300000</v>
      </c>
    </row>
    <row r="4" spans="1:4" s="1" customFormat="1" ht="18" customHeight="1" x14ac:dyDescent="0.25">
      <c r="A4" s="13" t="s">
        <v>3</v>
      </c>
      <c r="B4" s="7" t="s">
        <v>17</v>
      </c>
      <c r="C4" s="4">
        <f>VLOOKUP(B4,Sheet2!A5:C20,2,FALSE)</f>
        <v>1</v>
      </c>
      <c r="D4" s="15">
        <f>VLOOKUP(B4,Sheet2!A5:C20,3,FALSE)</f>
        <v>400000</v>
      </c>
    </row>
    <row r="5" spans="1:4" s="1" customFormat="1" ht="18" customHeight="1" x14ac:dyDescent="0.25">
      <c r="A5" s="13" t="s">
        <v>3</v>
      </c>
      <c r="B5" s="7" t="s">
        <v>11</v>
      </c>
      <c r="C5" s="4">
        <f>VLOOKUP(B5,Sheet2!A6:C21,2,FALSE)</f>
        <v>1</v>
      </c>
      <c r="D5" s="15">
        <f>VLOOKUP(B5,Sheet2!A6:C21,3,FALSE)</f>
        <v>19700000</v>
      </c>
    </row>
    <row r="6" spans="1:4" s="1" customFormat="1" ht="18" customHeight="1" x14ac:dyDescent="0.25">
      <c r="A6" s="13" t="s">
        <v>3</v>
      </c>
      <c r="B6" s="7" t="s">
        <v>21</v>
      </c>
      <c r="C6" s="4">
        <f>VLOOKUP(B6,Sheet2!A7:C22,2,FALSE)</f>
        <v>5</v>
      </c>
      <c r="D6" s="15">
        <f>VLOOKUP(B6,Sheet2!A7:C22,3,FALSE)</f>
        <v>422500000</v>
      </c>
    </row>
    <row r="7" spans="1:4" s="1" customFormat="1" ht="18" customHeight="1" x14ac:dyDescent="0.25">
      <c r="A7" s="13" t="s">
        <v>3</v>
      </c>
      <c r="B7" s="7" t="s">
        <v>22</v>
      </c>
      <c r="C7" s="4">
        <f>VLOOKUP(B7,Sheet2!A8:C23,2,FALSE)</f>
        <v>6</v>
      </c>
      <c r="D7" s="15">
        <f>VLOOKUP(B7,Sheet2!A8:C23,3,FALSE)</f>
        <v>73700000</v>
      </c>
    </row>
    <row r="8" spans="1:4" s="1" customFormat="1" ht="18" customHeight="1" x14ac:dyDescent="0.25">
      <c r="A8" s="13" t="s">
        <v>3</v>
      </c>
      <c r="B8" s="7" t="s">
        <v>23</v>
      </c>
      <c r="C8" s="4">
        <f>VLOOKUP(B8,Sheet2!A9:C24,2,FALSE)</f>
        <v>1</v>
      </c>
      <c r="D8" s="15">
        <f>VLOOKUP(B8,Sheet2!A9:C24,3,FALSE)</f>
        <v>2500000</v>
      </c>
    </row>
    <row r="9" spans="1:4" s="1" customFormat="1" ht="18" customHeight="1" x14ac:dyDescent="0.25">
      <c r="A9" s="13" t="s">
        <v>3</v>
      </c>
      <c r="B9" s="7" t="s">
        <v>24</v>
      </c>
      <c r="C9" s="4">
        <f>VLOOKUP(B9,Sheet2!A10:C25,2,FALSE)</f>
        <v>1</v>
      </c>
      <c r="D9" s="15">
        <f>VLOOKUP(B9,Sheet2!A10:C25,3,FALSE)</f>
        <v>5000000</v>
      </c>
    </row>
    <row r="10" spans="1:4" s="1" customFormat="1" ht="18" customHeight="1" x14ac:dyDescent="0.25">
      <c r="A10" s="13" t="s">
        <v>3</v>
      </c>
      <c r="B10" s="7" t="s">
        <v>25</v>
      </c>
      <c r="C10" s="4">
        <f>VLOOKUP(B10,Sheet2!A11:C26,2,FALSE)</f>
        <v>6</v>
      </c>
      <c r="D10" s="15">
        <f>VLOOKUP(B10,Sheet2!A11:C26,3,FALSE)</f>
        <v>87495000</v>
      </c>
    </row>
    <row r="11" spans="1:4" s="1" customFormat="1" ht="18" customHeight="1" x14ac:dyDescent="0.25">
      <c r="A11" s="13" t="s">
        <v>3</v>
      </c>
      <c r="B11" s="7" t="s">
        <v>26</v>
      </c>
      <c r="C11" s="4">
        <f>VLOOKUP(B11,Sheet2!A12:C27,2,FALSE)</f>
        <v>5</v>
      </c>
      <c r="D11" s="15">
        <f>VLOOKUP(B11,Sheet2!A12:C27,3,FALSE)</f>
        <v>0</v>
      </c>
    </row>
    <row r="12" spans="1:4" s="1" customFormat="1" ht="18" customHeight="1" x14ac:dyDescent="0.25">
      <c r="A12" s="13" t="s">
        <v>3</v>
      </c>
      <c r="B12" s="7" t="s">
        <v>27</v>
      </c>
      <c r="C12" s="4">
        <f>VLOOKUP(B12,Sheet2!A13:C28,2,FALSE)</f>
        <v>1</v>
      </c>
      <c r="D12" s="15">
        <f>VLOOKUP(B12,Sheet2!A13:C28,3,FALSE)</f>
        <v>245000</v>
      </c>
    </row>
    <row r="13" spans="1:4" s="1" customFormat="1" ht="18" customHeight="1" x14ac:dyDescent="0.25">
      <c r="A13" s="13" t="s">
        <v>3</v>
      </c>
      <c r="B13" s="7" t="s">
        <v>16</v>
      </c>
      <c r="C13" s="4">
        <f>VLOOKUP(B13,Sheet2!A14:C29,2,FALSE)</f>
        <v>2</v>
      </c>
      <c r="D13" s="15">
        <f>VLOOKUP(B13,Sheet2!A14:C29,3,FALSE)</f>
        <v>50800000</v>
      </c>
    </row>
    <row r="14" spans="1:4" s="1" customFormat="1" ht="18" customHeight="1" x14ac:dyDescent="0.25">
      <c r="A14" s="13" t="s">
        <v>3</v>
      </c>
      <c r="B14" s="1" t="s">
        <v>28</v>
      </c>
      <c r="C14" s="4">
        <f>VLOOKUP(B14,Sheet2!A16:C31,2,FALSE)</f>
        <v>1</v>
      </c>
      <c r="D14" s="15">
        <f>VLOOKUP(B14,Sheet2!A15:C30,3,FALSE)</f>
        <v>276000</v>
      </c>
    </row>
    <row r="15" spans="1:4" s="1" customFormat="1" ht="18" customHeight="1" x14ac:dyDescent="0.25">
      <c r="A15" s="13" t="s">
        <v>3</v>
      </c>
      <c r="B15" s="7" t="s">
        <v>29</v>
      </c>
      <c r="C15" s="4">
        <f>VLOOKUP(B15,Sheet2!A17:C32,2,FALSE)</f>
        <v>1</v>
      </c>
      <c r="D15" s="15">
        <f>VLOOKUP(B15,Sheet2!A16:C31,3,FALSE)</f>
        <v>415000</v>
      </c>
    </row>
    <row r="16" spans="1:4" s="1" customFormat="1" ht="18" customHeight="1" x14ac:dyDescent="0.25">
      <c r="A16" s="14" t="s">
        <v>34</v>
      </c>
      <c r="B16" s="7" t="s">
        <v>8</v>
      </c>
      <c r="C16" s="4">
        <f>VLOOKUP(B16,Sheet2!E3:G7,2,FALSE)</f>
        <v>2</v>
      </c>
      <c r="D16" s="15">
        <f>VLOOKUP(B16,Sheet2!E4:G7,3,FALSE)</f>
        <v>0</v>
      </c>
    </row>
    <row r="17" spans="1:4" s="1" customFormat="1" ht="18" customHeight="1" x14ac:dyDescent="0.25">
      <c r="A17" s="14" t="s">
        <v>34</v>
      </c>
      <c r="B17" s="7" t="s">
        <v>13</v>
      </c>
      <c r="C17" s="4">
        <f>VLOOKUP(B17,Sheet2!E4:G8,2,FALSE)</f>
        <v>2</v>
      </c>
      <c r="D17" s="15">
        <f>VLOOKUP(B17,Sheet2!E5:G8,3,FALSE)</f>
        <v>17100000</v>
      </c>
    </row>
    <row r="18" spans="1:4" s="1" customFormat="1" ht="18" customHeight="1" x14ac:dyDescent="0.25">
      <c r="A18" s="14" t="s">
        <v>34</v>
      </c>
      <c r="B18" s="16" t="s">
        <v>35</v>
      </c>
      <c r="C18" s="4">
        <f>VLOOKUP("(blank)",Sheet2!E4:G6,2,FALSE)</f>
        <v>4</v>
      </c>
      <c r="D18" s="15">
        <f>VLOOKUP("(blank)",Sheet2!E4:G6,3,FALSE)</f>
        <v>63456500</v>
      </c>
    </row>
    <row r="19" spans="1:4" s="1" customFormat="1" ht="18" customHeight="1" x14ac:dyDescent="0.25">
      <c r="A19" s="5" t="s">
        <v>36</v>
      </c>
      <c r="B19" s="18" t="s">
        <v>9</v>
      </c>
      <c r="C19" s="19">
        <f>VLOOKUP(B19,Sheet2!I4:J5,2,FALSE)</f>
        <v>4</v>
      </c>
      <c r="D19" s="20">
        <f>VLOOKUP(B19,Sheet2!I4:K5,3,FALSE)</f>
        <v>0</v>
      </c>
    </row>
    <row r="20" spans="1:4" s="1" customFormat="1" ht="18" customHeight="1" x14ac:dyDescent="0.25">
      <c r="A20" s="5" t="s">
        <v>36</v>
      </c>
      <c r="B20" s="18" t="s">
        <v>14</v>
      </c>
      <c r="C20" s="19">
        <f>VLOOKUP(B20,Sheet2!I5:J6,2,FALSE)</f>
        <v>4</v>
      </c>
      <c r="D20" s="20">
        <f>VLOOKUP(B20,Sheet2!I5:K6,3,FALSE)</f>
        <v>0</v>
      </c>
    </row>
    <row r="21" spans="1:4" s="1" customFormat="1" ht="18" customHeight="1" x14ac:dyDescent="0.25">
      <c r="A21" s="2" t="s">
        <v>37</v>
      </c>
      <c r="B21" s="7" t="s">
        <v>15</v>
      </c>
      <c r="C21" s="4">
        <f>VLOOKUP(B21,Sheet2!M4:O5,2,FALSE)</f>
        <v>1</v>
      </c>
      <c r="D21" s="20">
        <f>VLOOKUP(B21,Sheet2!M4:O5,3,FALSE)</f>
        <v>60000000</v>
      </c>
    </row>
    <row r="22" spans="1:4" s="1" customFormat="1" ht="18" customHeight="1" x14ac:dyDescent="0.25">
      <c r="A22" s="2" t="s">
        <v>37</v>
      </c>
      <c r="B22" s="7" t="s">
        <v>10</v>
      </c>
      <c r="C22" s="4">
        <f>VLOOKUP(B22,Sheet2!M4:O6,2,FALSE)</f>
        <v>6</v>
      </c>
      <c r="D22" s="20">
        <f>VLOOKUP(B22,Sheet2!M4:O6,3,FALSE)</f>
        <v>24693291.310000002</v>
      </c>
    </row>
    <row r="23" spans="1:4" s="1" customFormat="1" ht="18" customHeight="1" x14ac:dyDescent="0.25">
      <c r="A23" s="2" t="s">
        <v>37</v>
      </c>
      <c r="B23" s="7" t="s">
        <v>20</v>
      </c>
      <c r="C23" s="4">
        <f>VLOOKUP(B23,Sheet2!M5:O7,2,FALSE)</f>
        <v>4</v>
      </c>
      <c r="D23" s="20">
        <f>VLOOKUP(B23,Sheet2!M5:O7,3,FALSE)</f>
        <v>73440000</v>
      </c>
    </row>
    <row r="24" spans="1:4" s="1" customFormat="1" ht="18" customHeight="1" x14ac:dyDescent="0.25">
      <c r="A24" s="17" t="s">
        <v>38</v>
      </c>
      <c r="B24" s="7" t="s">
        <v>11</v>
      </c>
      <c r="C24" s="4">
        <f>VLOOKUP(B24,Sheet2!Q4:S6,2,FALSE)</f>
        <v>1</v>
      </c>
      <c r="D24" s="15">
        <f>VLOOKUP(B24,Sheet2!Q4:S6,3,FALSE)</f>
        <v>20000000</v>
      </c>
    </row>
    <row r="25" spans="1:4" s="1" customFormat="1" ht="18" customHeight="1" x14ac:dyDescent="0.25">
      <c r="A25" s="17" t="s">
        <v>38</v>
      </c>
      <c r="B25" s="7" t="s">
        <v>16</v>
      </c>
      <c r="C25" s="4">
        <f>VLOOKUP(B25,Sheet2!Q5:S7,2,FALSE)</f>
        <v>6</v>
      </c>
      <c r="D25" s="15">
        <f>VLOOKUP(B25,Sheet2!Q5:S7,3,FALSE)</f>
        <v>0</v>
      </c>
    </row>
  </sheetData>
  <pageMargins left="0.7" right="0.7" top="0.75" bottom="0.75" header="0.3" footer="0.3"/>
  <pageSetup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49844-CF94-4F15-8BCF-F7F259B57970}">
  <dimension ref="A1:P73"/>
  <sheetViews>
    <sheetView topLeftCell="D1" zoomScale="90" zoomScaleNormal="90" workbookViewId="0">
      <selection activeCell="C56" sqref="A1:C1048576"/>
    </sheetView>
  </sheetViews>
  <sheetFormatPr defaultColWidth="8.5703125" defaultRowHeight="15" x14ac:dyDescent="0.25"/>
  <cols>
    <col min="1" max="1" width="7.85546875" style="1" hidden="1" customWidth="1"/>
    <col min="2" max="2" width="23" style="1" hidden="1" customWidth="1"/>
    <col min="3" max="3" width="28.42578125" style="1" hidden="1" customWidth="1"/>
    <col min="4" max="4" width="2.5703125" style="1" customWidth="1"/>
    <col min="5" max="5" width="20.5703125" style="1" bestFit="1" customWidth="1"/>
    <col min="6" max="6" width="12.85546875" style="1" bestFit="1" customWidth="1"/>
    <col min="7" max="7" width="13.5703125" style="3" customWidth="1"/>
    <col min="8" max="8" width="13.42578125" style="3" bestFit="1" customWidth="1"/>
    <col min="9" max="9" width="12.85546875" style="1" bestFit="1" customWidth="1" collapsed="1"/>
    <col min="10" max="10" width="15.5703125" style="1" customWidth="1"/>
    <col min="11" max="11" width="14.42578125" style="1" customWidth="1"/>
    <col min="12" max="12" width="12.85546875" style="1" bestFit="1" customWidth="1"/>
    <col min="13" max="13" width="12.85546875" style="1" customWidth="1"/>
    <col min="14" max="14" width="13.42578125" style="1" bestFit="1" customWidth="1"/>
    <col min="15" max="15" width="12.85546875" style="1" customWidth="1"/>
    <col min="16" max="16" width="14.42578125" style="1" customWidth="1"/>
    <col min="17" max="17" width="13.42578125" style="1" customWidth="1"/>
    <col min="18" max="16384" width="8.5703125" style="1"/>
  </cols>
  <sheetData>
    <row r="1" spans="1:16" ht="15.75" thickBot="1" x14ac:dyDescent="0.3">
      <c r="G1" s="1"/>
      <c r="H1" s="1"/>
    </row>
    <row r="2" spans="1:16" ht="23.85" customHeight="1" thickBot="1" x14ac:dyDescent="0.3">
      <c r="F2" s="163" t="s">
        <v>39</v>
      </c>
      <c r="G2" s="164"/>
      <c r="H2" s="164"/>
      <c r="I2" s="165"/>
      <c r="L2" s="166" t="s">
        <v>40</v>
      </c>
      <c r="M2" s="167"/>
      <c r="N2" s="167"/>
      <c r="O2" s="168"/>
    </row>
    <row r="3" spans="1:16" ht="20.100000000000001" customHeight="1" thickBot="1" x14ac:dyDescent="0.3">
      <c r="F3" s="25"/>
      <c r="G3" s="26" t="s">
        <v>41</v>
      </c>
      <c r="H3" s="27" t="s">
        <v>42</v>
      </c>
      <c r="I3" s="28" t="s">
        <v>43</v>
      </c>
      <c r="L3" s="29"/>
      <c r="M3" s="30" t="s">
        <v>41</v>
      </c>
      <c r="N3" s="31" t="s">
        <v>42</v>
      </c>
      <c r="O3" s="32" t="s">
        <v>43</v>
      </c>
    </row>
    <row r="4" spans="1:16" ht="30" customHeight="1" x14ac:dyDescent="0.25">
      <c r="F4" s="33" t="s">
        <v>44</v>
      </c>
      <c r="G4" s="34"/>
      <c r="H4" s="35"/>
      <c r="I4" s="36" t="e">
        <f>+I73</f>
        <v>#REF!</v>
      </c>
      <c r="L4" s="37" t="s">
        <v>44</v>
      </c>
      <c r="M4" s="34"/>
      <c r="N4" s="35"/>
      <c r="O4" s="38"/>
    </row>
    <row r="5" spans="1:16" ht="30" customHeight="1" x14ac:dyDescent="0.25">
      <c r="F5" s="39" t="s">
        <v>45</v>
      </c>
      <c r="G5" s="40"/>
      <c r="H5" s="41" t="e">
        <f>+G73</f>
        <v>#REF!</v>
      </c>
      <c r="I5" s="42" t="e">
        <f>+J73</f>
        <v>#REF!</v>
      </c>
      <c r="L5" s="43" t="s">
        <v>45</v>
      </c>
      <c r="M5" s="40"/>
      <c r="N5" s="41" t="e">
        <f>+M73</f>
        <v>#REF!</v>
      </c>
      <c r="O5" s="44"/>
    </row>
    <row r="6" spans="1:16" ht="30" customHeight="1" thickBot="1" x14ac:dyDescent="0.3">
      <c r="F6" s="45" t="s">
        <v>46</v>
      </c>
      <c r="G6" s="46" t="e">
        <f>+F73</f>
        <v>#REF!</v>
      </c>
      <c r="H6" s="47" t="e">
        <f>+H73</f>
        <v>#REF!</v>
      </c>
      <c r="I6" s="48" t="e">
        <f>+K73</f>
        <v>#REF!</v>
      </c>
      <c r="L6" s="49" t="s">
        <v>46</v>
      </c>
      <c r="M6" s="46" t="e">
        <f>+L73</f>
        <v>#REF!</v>
      </c>
      <c r="N6" s="47" t="e">
        <f>+N73</f>
        <v>#REF!</v>
      </c>
      <c r="O6" s="50"/>
    </row>
    <row r="7" spans="1:16" ht="20.100000000000001" customHeight="1" thickBot="1" x14ac:dyDescent="0.3">
      <c r="F7" s="51" t="s">
        <v>47</v>
      </c>
      <c r="G7" s="52" t="e">
        <f>SUM(G4:G6)</f>
        <v>#REF!</v>
      </c>
      <c r="H7" s="53" t="e">
        <f>SUM(H4:H6)</f>
        <v>#REF!</v>
      </c>
      <c r="I7" s="54" t="e">
        <f>SUM(I4:I6)</f>
        <v>#REF!</v>
      </c>
      <c r="L7" s="55" t="s">
        <v>47</v>
      </c>
      <c r="M7" s="56" t="e">
        <f>SUM(M4:M6)</f>
        <v>#REF!</v>
      </c>
      <c r="N7" s="57" t="e">
        <f>SUM(N4:N6)</f>
        <v>#REF!</v>
      </c>
      <c r="O7" s="58">
        <f>SUM(O4:O6)</f>
        <v>0</v>
      </c>
    </row>
    <row r="10" spans="1:16" ht="15.75" thickBot="1" x14ac:dyDescent="0.3"/>
    <row r="11" spans="1:16" x14ac:dyDescent="0.25">
      <c r="E11" s="169" t="s">
        <v>48</v>
      </c>
      <c r="F11" s="149" t="s">
        <v>49</v>
      </c>
      <c r="G11" s="150"/>
      <c r="H11" s="150"/>
      <c r="I11" s="150"/>
      <c r="J11" s="150"/>
      <c r="K11" s="151"/>
      <c r="L11" s="139" t="s">
        <v>50</v>
      </c>
      <c r="M11" s="140"/>
      <c r="N11" s="140"/>
      <c r="O11" s="140"/>
      <c r="P11" s="141"/>
    </row>
    <row r="12" spans="1:16" x14ac:dyDescent="0.25">
      <c r="E12" s="170"/>
      <c r="F12" s="59" t="s">
        <v>41</v>
      </c>
      <c r="G12" s="152" t="s">
        <v>42</v>
      </c>
      <c r="H12" s="153"/>
      <c r="I12" s="154" t="s">
        <v>43</v>
      </c>
      <c r="J12" s="155"/>
      <c r="K12" s="156"/>
      <c r="L12" s="60" t="s">
        <v>41</v>
      </c>
      <c r="M12" s="142" t="s">
        <v>42</v>
      </c>
      <c r="N12" s="143"/>
      <c r="O12" s="144" t="s">
        <v>43</v>
      </c>
      <c r="P12" s="145"/>
    </row>
    <row r="13" spans="1:16" ht="29.85" customHeight="1" x14ac:dyDescent="0.25">
      <c r="E13" s="171"/>
      <c r="F13" s="59"/>
      <c r="G13" s="61" t="s">
        <v>45</v>
      </c>
      <c r="H13" s="62" t="s">
        <v>51</v>
      </c>
      <c r="I13" s="63" t="s">
        <v>52</v>
      </c>
      <c r="J13" s="63" t="s">
        <v>53</v>
      </c>
      <c r="K13" s="63" t="s">
        <v>54</v>
      </c>
      <c r="L13" s="64"/>
      <c r="M13" s="65" t="s">
        <v>45</v>
      </c>
      <c r="N13" s="65" t="s">
        <v>51</v>
      </c>
      <c r="O13" s="66" t="s">
        <v>52</v>
      </c>
      <c r="P13" s="67" t="s">
        <v>55</v>
      </c>
    </row>
    <row r="14" spans="1:16" x14ac:dyDescent="0.25">
      <c r="A14" s="8" t="s">
        <v>56</v>
      </c>
      <c r="B14" s="1" t="s">
        <v>57</v>
      </c>
      <c r="C14" s="1" t="s">
        <v>58</v>
      </c>
      <c r="E14" s="68" t="s">
        <v>59</v>
      </c>
      <c r="F14" s="69" t="e">
        <f>COUNTIF(#REF!,$B14)</f>
        <v>#REF!</v>
      </c>
      <c r="G14" s="69" t="e">
        <f>COUNTIFS(#REF!,$B14,#REF!,"APConvenzione")</f>
        <v>#REF!</v>
      </c>
      <c r="H14" s="69" t="e">
        <f>COUNTIF(#REF!,$B14)-G14</f>
        <v>#REF!</v>
      </c>
      <c r="I14" s="69" t="e">
        <f>COUNTIFS(#REF!,A$14&amp;$B14)</f>
        <v>#REF!</v>
      </c>
      <c r="J14" s="69" t="e">
        <f>COUNTIFS(#REF!,A$15&amp;$B14)</f>
        <v>#REF!</v>
      </c>
      <c r="K14" s="69" t="e">
        <f>COUNTIFS(#REF!,A$16&amp;$B14)</f>
        <v>#REF!</v>
      </c>
      <c r="L14" s="69" t="e">
        <f>COUNTIF(#REF!,C14)</f>
        <v>#REF!</v>
      </c>
      <c r="M14" s="69" t="e">
        <f>COUNTIFS(#REF!,$C14,#REF!,"APAccordo di servizio")</f>
        <v>#REF!</v>
      </c>
      <c r="N14" s="70" t="e">
        <f>COUNTIF(#REF!,$C14)-M14</f>
        <v>#REF!</v>
      </c>
      <c r="O14" s="69" t="e">
        <f>COUNTIFS(#REF!,$C14,#REF!,"APAccordo di servizio")</f>
        <v>#REF!</v>
      </c>
      <c r="P14" s="70" t="e">
        <f>COUNTIF(#REF!,$C14)-O14</f>
        <v>#REF!</v>
      </c>
    </row>
    <row r="15" spans="1:16" x14ac:dyDescent="0.25">
      <c r="A15" s="8" t="s">
        <v>60</v>
      </c>
      <c r="B15" s="1" t="s">
        <v>61</v>
      </c>
      <c r="C15" s="1" t="s">
        <v>62</v>
      </c>
      <c r="E15" s="68" t="s">
        <v>63</v>
      </c>
      <c r="F15" s="69" t="e">
        <f>COUNTIF(#REF!,$B15)</f>
        <v>#REF!</v>
      </c>
      <c r="G15" s="69" t="e">
        <f>COUNTIFS(#REF!,$B15,#REF!,"APConvenzione")</f>
        <v>#REF!</v>
      </c>
      <c r="H15" s="69" t="e">
        <f>COUNTIF(#REF!,$B15)-G15</f>
        <v>#REF!</v>
      </c>
      <c r="I15" s="69" t="e">
        <f>COUNTIFS(#REF!,A$14&amp;$B15)</f>
        <v>#REF!</v>
      </c>
      <c r="J15" s="69" t="e">
        <f>COUNTIFS(#REF!,A$15&amp;$B15)</f>
        <v>#REF!</v>
      </c>
      <c r="K15" s="69" t="e">
        <f>COUNTIFS(#REF!,A$16&amp;$B15)</f>
        <v>#REF!</v>
      </c>
      <c r="L15" s="69" t="e">
        <f>COUNTIF(#REF!,C15)</f>
        <v>#REF!</v>
      </c>
      <c r="M15" s="69" t="e">
        <f>COUNTIFS(#REF!,$C15,#REF!,"APAccordo di servizio")</f>
        <v>#REF!</v>
      </c>
      <c r="N15" s="70" t="e">
        <f>COUNTIF(#REF!,$C15)-M15</f>
        <v>#REF!</v>
      </c>
      <c r="O15" s="69" t="e">
        <f>COUNTIFS(#REF!,$C15,#REF!,"APAccordo di servizio")</f>
        <v>#REF!</v>
      </c>
      <c r="P15" s="70" t="e">
        <f>COUNTIF(#REF!,$C15)-O15</f>
        <v>#REF!</v>
      </c>
    </row>
    <row r="16" spans="1:16" x14ac:dyDescent="0.25">
      <c r="A16" s="8" t="s">
        <v>64</v>
      </c>
      <c r="B16" s="1" t="s">
        <v>65</v>
      </c>
      <c r="C16" s="1" t="s">
        <v>66</v>
      </c>
      <c r="E16" s="68" t="s">
        <v>67</v>
      </c>
      <c r="F16" s="69" t="e">
        <f>COUNTIF(#REF!,$B16)</f>
        <v>#REF!</v>
      </c>
      <c r="G16" s="69" t="e">
        <f>COUNTIFS(#REF!,$B16,#REF!,"APConvenzione")</f>
        <v>#REF!</v>
      </c>
      <c r="H16" s="69" t="e">
        <f>COUNTIF(#REF!,$B16)-G16</f>
        <v>#REF!</v>
      </c>
      <c r="I16" s="69" t="e">
        <f>COUNTIFS(#REF!,A$14&amp;$B16)</f>
        <v>#REF!</v>
      </c>
      <c r="J16" s="69" t="e">
        <f>COUNTIFS(#REF!,A$15&amp;$B16)</f>
        <v>#REF!</v>
      </c>
      <c r="K16" s="69" t="e">
        <f>COUNTIFS(#REF!,A$16&amp;$B16)</f>
        <v>#REF!</v>
      </c>
      <c r="L16" s="69" t="e">
        <f>COUNTIF(#REF!,C16)</f>
        <v>#REF!</v>
      </c>
      <c r="M16" s="69" t="e">
        <f>COUNTIFS(#REF!,$C16,#REF!,"APAccordo di servizio")</f>
        <v>#REF!</v>
      </c>
      <c r="N16" s="70" t="e">
        <f>COUNTIF(#REF!,$C16)-M16</f>
        <v>#REF!</v>
      </c>
      <c r="O16" s="69" t="e">
        <f>COUNTIFS(#REF!,$C16,#REF!,"APAccordo di servizio")</f>
        <v>#REF!</v>
      </c>
      <c r="P16" s="70" t="e">
        <f>COUNTIF(#REF!,$C16)-O16</f>
        <v>#REF!</v>
      </c>
    </row>
    <row r="17" spans="2:16" ht="15.75" thickBot="1" x14ac:dyDescent="0.3">
      <c r="B17" s="1" t="s">
        <v>68</v>
      </c>
      <c r="C17" s="1" t="s">
        <v>69</v>
      </c>
      <c r="E17" s="68" t="s">
        <v>70</v>
      </c>
      <c r="F17" s="69" t="e">
        <f>COUNTIF(#REF!,$B17)</f>
        <v>#REF!</v>
      </c>
      <c r="G17" s="69" t="e">
        <f>COUNTIFS(#REF!,$B17,#REF!,"APConvenzione")</f>
        <v>#REF!</v>
      </c>
      <c r="H17" s="69" t="e">
        <f>COUNTIF(#REF!,$B17)-G17</f>
        <v>#REF!</v>
      </c>
      <c r="I17" s="69" t="e">
        <f>COUNTIFS(#REF!,A$14&amp;$B17)</f>
        <v>#REF!</v>
      </c>
      <c r="J17" s="69" t="e">
        <f>COUNTIFS(#REF!,A$15&amp;$B17)</f>
        <v>#REF!</v>
      </c>
      <c r="K17" s="69" t="e">
        <f>COUNTIFS(#REF!,A$16&amp;$B17)</f>
        <v>#REF!</v>
      </c>
      <c r="L17" s="69" t="e">
        <f>COUNTIF(#REF!,C17)</f>
        <v>#REF!</v>
      </c>
      <c r="M17" s="69" t="e">
        <f>COUNTIFS(#REF!,$C17,#REF!,"APAccordo di servizio")</f>
        <v>#REF!</v>
      </c>
      <c r="N17" s="70" t="e">
        <f>COUNTIF(#REF!,$C17)-M17</f>
        <v>#REF!</v>
      </c>
      <c r="O17" s="69" t="e">
        <f>COUNTIFS(#REF!,$C17,#REF!,"APAccordo di servizio")</f>
        <v>#REF!</v>
      </c>
      <c r="P17" s="70" t="e">
        <f>COUNTIF(#REF!,$C17)-O17</f>
        <v>#REF!</v>
      </c>
    </row>
    <row r="18" spans="2:16" ht="15.75" thickBot="1" x14ac:dyDescent="0.3">
      <c r="E18" s="71" t="s">
        <v>71</v>
      </c>
      <c r="F18" s="72" t="e">
        <f t="shared" ref="F18:K18" si="0">SUM(F14:F17)</f>
        <v>#REF!</v>
      </c>
      <c r="G18" s="72" t="e">
        <f t="shared" si="0"/>
        <v>#REF!</v>
      </c>
      <c r="H18" s="72" t="e">
        <f t="shared" si="0"/>
        <v>#REF!</v>
      </c>
      <c r="I18" s="72" t="e">
        <f t="shared" si="0"/>
        <v>#REF!</v>
      </c>
      <c r="J18" s="72" t="e">
        <f t="shared" si="0"/>
        <v>#REF!</v>
      </c>
      <c r="K18" s="72" t="e">
        <f t="shared" si="0"/>
        <v>#REF!</v>
      </c>
      <c r="L18" s="73" t="e">
        <f>SUM(L14:L17)</f>
        <v>#REF!</v>
      </c>
      <c r="M18" s="73" t="e">
        <f t="shared" ref="M18:P18" si="1">SUM(M14:M17)</f>
        <v>#REF!</v>
      </c>
      <c r="N18" s="74" t="e">
        <f t="shared" si="1"/>
        <v>#REF!</v>
      </c>
      <c r="O18" s="73" t="e">
        <f t="shared" si="1"/>
        <v>#REF!</v>
      </c>
      <c r="P18" s="74" t="e">
        <f t="shared" si="1"/>
        <v>#REF!</v>
      </c>
    </row>
    <row r="19" spans="2:16" ht="13.35" customHeight="1" thickBot="1" x14ac:dyDescent="0.3">
      <c r="E19" s="75"/>
      <c r="F19" s="75"/>
    </row>
    <row r="20" spans="2:16" ht="13.35" customHeight="1" x14ac:dyDescent="0.25">
      <c r="E20" s="157" t="s">
        <v>72</v>
      </c>
      <c r="F20" s="149" t="s">
        <v>49</v>
      </c>
      <c r="G20" s="150"/>
      <c r="H20" s="150"/>
      <c r="I20" s="150"/>
      <c r="J20" s="150"/>
      <c r="K20" s="151"/>
      <c r="L20" s="139" t="s">
        <v>50</v>
      </c>
      <c r="M20" s="140"/>
      <c r="N20" s="140"/>
      <c r="O20" s="140"/>
      <c r="P20" s="141"/>
    </row>
    <row r="21" spans="2:16" ht="13.35" customHeight="1" x14ac:dyDescent="0.25">
      <c r="E21" s="158"/>
      <c r="F21" s="59" t="s">
        <v>41</v>
      </c>
      <c r="G21" s="152" t="s">
        <v>42</v>
      </c>
      <c r="H21" s="153"/>
      <c r="I21" s="154" t="s">
        <v>43</v>
      </c>
      <c r="J21" s="155"/>
      <c r="K21" s="156"/>
      <c r="L21" s="60" t="s">
        <v>41</v>
      </c>
      <c r="M21" s="142" t="s">
        <v>42</v>
      </c>
      <c r="N21" s="143"/>
      <c r="O21" s="144" t="s">
        <v>43</v>
      </c>
      <c r="P21" s="145"/>
    </row>
    <row r="22" spans="2:16" ht="45" x14ac:dyDescent="0.25">
      <c r="E22" s="159"/>
      <c r="F22" s="59"/>
      <c r="G22" s="61" t="s">
        <v>45</v>
      </c>
      <c r="H22" s="62" t="s">
        <v>51</v>
      </c>
      <c r="I22" s="63" t="s">
        <v>52</v>
      </c>
      <c r="J22" s="63" t="s">
        <v>53</v>
      </c>
      <c r="K22" s="76" t="s">
        <v>54</v>
      </c>
      <c r="L22" s="64"/>
      <c r="M22" s="65" t="s">
        <v>45</v>
      </c>
      <c r="N22" s="65" t="s">
        <v>51</v>
      </c>
      <c r="O22" s="66" t="s">
        <v>52</v>
      </c>
      <c r="P22" s="67" t="s">
        <v>55</v>
      </c>
    </row>
    <row r="23" spans="2:16" x14ac:dyDescent="0.25">
      <c r="B23" s="1" t="s">
        <v>57</v>
      </c>
      <c r="C23" s="1" t="s">
        <v>58</v>
      </c>
      <c r="E23" s="77" t="s">
        <v>59</v>
      </c>
      <c r="F23" s="69" t="e">
        <f>COUNTIF(#REF!,$B23)</f>
        <v>#REF!</v>
      </c>
      <c r="G23" s="69" t="e">
        <f>COUNTIFS(#REF!,$B23,#REF!,"APConvenzione")</f>
        <v>#REF!</v>
      </c>
      <c r="H23" s="69" t="e">
        <f>COUNTIF(#REF!,$B23)-G23</f>
        <v>#REF!</v>
      </c>
      <c r="I23" s="69" t="e">
        <f>COUNTIFS(#REF!,A$14&amp;$B23)</f>
        <v>#REF!</v>
      </c>
      <c r="J23" s="69" t="e">
        <f>COUNTIFS(#REF!,A$15&amp;$B23)</f>
        <v>#REF!</v>
      </c>
      <c r="K23" s="69" t="e">
        <f>COUNTIFS(#REF!,A$16&amp;$B23)</f>
        <v>#REF!</v>
      </c>
      <c r="L23" s="69" t="e">
        <f>COUNTIF(#REF!,C23)</f>
        <v>#REF!</v>
      </c>
      <c r="M23" s="69" t="e">
        <f>COUNTIFS(#REF!,$C23,#REF!,"APAccordo di servizio")</f>
        <v>#REF!</v>
      </c>
      <c r="N23" s="70" t="e">
        <f>COUNTIF(#REF!,$C23)-M23</f>
        <v>#REF!</v>
      </c>
      <c r="O23" s="69" t="e">
        <f>COUNTIFS(#REF!,$C23,#REF!,"APAccordo di servizio")</f>
        <v>#REF!</v>
      </c>
      <c r="P23" s="70" t="e">
        <f>COUNTIF(#REF!,$C23)-O23</f>
        <v>#REF!</v>
      </c>
    </row>
    <row r="24" spans="2:16" x14ac:dyDescent="0.25">
      <c r="B24" s="1" t="s">
        <v>61</v>
      </c>
      <c r="C24" s="1" t="s">
        <v>62</v>
      </c>
      <c r="E24" s="77" t="s">
        <v>63</v>
      </c>
      <c r="F24" s="69" t="e">
        <f>COUNTIF(#REF!,$B24)</f>
        <v>#REF!</v>
      </c>
      <c r="G24" s="69" t="e">
        <f>COUNTIFS(#REF!,$B24,#REF!,"APConvenzione")</f>
        <v>#REF!</v>
      </c>
      <c r="H24" s="69" t="e">
        <f>COUNTIF(#REF!,$B24)-G24</f>
        <v>#REF!</v>
      </c>
      <c r="I24" s="69" t="e">
        <f>COUNTIFS(#REF!,A$14&amp;$B24)</f>
        <v>#REF!</v>
      </c>
      <c r="J24" s="69" t="e">
        <f>COUNTIFS(#REF!,A$15&amp;$B24)</f>
        <v>#REF!</v>
      </c>
      <c r="K24" s="69" t="e">
        <f>COUNTIFS(#REF!,A$16&amp;$B24)</f>
        <v>#REF!</v>
      </c>
      <c r="L24" s="69" t="e">
        <f>COUNTIF(#REF!,C24)</f>
        <v>#REF!</v>
      </c>
      <c r="M24" s="69" t="e">
        <f>COUNTIFS(#REF!,$C24,#REF!,"APAccordo di servizio")</f>
        <v>#REF!</v>
      </c>
      <c r="N24" s="70" t="e">
        <f>COUNTIF(#REF!,$C24)-M24</f>
        <v>#REF!</v>
      </c>
      <c r="O24" s="69" t="e">
        <f>COUNTIFS(#REF!,$C24,#REF!,"APAccordo di servizio")</f>
        <v>#REF!</v>
      </c>
      <c r="P24" s="70" t="e">
        <f>COUNTIF(#REF!,$C24)-O24</f>
        <v>#REF!</v>
      </c>
    </row>
    <row r="25" spans="2:16" x14ac:dyDescent="0.25">
      <c r="B25" s="1" t="s">
        <v>65</v>
      </c>
      <c r="C25" s="1" t="s">
        <v>66</v>
      </c>
      <c r="E25" s="77" t="s">
        <v>67</v>
      </c>
      <c r="F25" s="69" t="e">
        <f>COUNTIF(#REF!,$B25)</f>
        <v>#REF!</v>
      </c>
      <c r="G25" s="69" t="e">
        <f>COUNTIFS(#REF!,$B25,#REF!,"APConvenzione")</f>
        <v>#REF!</v>
      </c>
      <c r="H25" s="69" t="e">
        <f>COUNTIF(#REF!,$B25)-G25</f>
        <v>#REF!</v>
      </c>
      <c r="I25" s="69" t="e">
        <f>COUNTIFS(#REF!,A$14&amp;$B25)</f>
        <v>#REF!</v>
      </c>
      <c r="J25" s="69" t="e">
        <f>COUNTIFS(#REF!,A$15&amp;$B25)</f>
        <v>#REF!</v>
      </c>
      <c r="K25" s="69" t="e">
        <f>COUNTIFS(#REF!,A$16&amp;$B25)</f>
        <v>#REF!</v>
      </c>
      <c r="L25" s="69" t="e">
        <f>COUNTIF(#REF!,C25)</f>
        <v>#REF!</v>
      </c>
      <c r="M25" s="69" t="e">
        <f>COUNTIFS(#REF!,$C25,#REF!,"APAccordo di servizio")</f>
        <v>#REF!</v>
      </c>
      <c r="N25" s="70" t="e">
        <f>COUNTIF(#REF!,$C25)-M25</f>
        <v>#REF!</v>
      </c>
      <c r="O25" s="69" t="e">
        <f>COUNTIFS(#REF!,$C25,#REF!,"APAccordo di servizio")</f>
        <v>#REF!</v>
      </c>
      <c r="P25" s="70" t="e">
        <f>COUNTIF(#REF!,$C25)-O25</f>
        <v>#REF!</v>
      </c>
    </row>
    <row r="26" spans="2:16" ht="15.75" thickBot="1" x14ac:dyDescent="0.3">
      <c r="B26" s="1" t="s">
        <v>68</v>
      </c>
      <c r="C26" s="1" t="s">
        <v>69</v>
      </c>
      <c r="E26" s="77" t="s">
        <v>70</v>
      </c>
      <c r="F26" s="69" t="e">
        <f>COUNTIF(#REF!,$B26)</f>
        <v>#REF!</v>
      </c>
      <c r="G26" s="69" t="e">
        <f>COUNTIFS(#REF!,$B26,#REF!,"APConvenzione")</f>
        <v>#REF!</v>
      </c>
      <c r="H26" s="69" t="e">
        <f>COUNTIF(#REF!,$B26)-G26</f>
        <v>#REF!</v>
      </c>
      <c r="I26" s="69" t="e">
        <f>COUNTIFS(#REF!,A$14&amp;$B26)</f>
        <v>#REF!</v>
      </c>
      <c r="J26" s="69" t="e">
        <f>COUNTIFS(#REF!,A$15&amp;$B26)</f>
        <v>#REF!</v>
      </c>
      <c r="K26" s="69" t="e">
        <f>COUNTIFS(#REF!,A$16&amp;$B26)</f>
        <v>#REF!</v>
      </c>
      <c r="L26" s="69" t="e">
        <f>COUNTIF(#REF!,C26)</f>
        <v>#REF!</v>
      </c>
      <c r="M26" s="69" t="e">
        <f>COUNTIFS(#REF!,$C26,#REF!,"APAccordo di servizio")</f>
        <v>#REF!</v>
      </c>
      <c r="N26" s="70" t="e">
        <f>COUNTIF(#REF!,$C26)-M26</f>
        <v>#REF!</v>
      </c>
      <c r="O26" s="69" t="e">
        <f>COUNTIFS(#REF!,$C26,#REF!,"APAccordo di servizio")</f>
        <v>#REF!</v>
      </c>
      <c r="P26" s="70" t="e">
        <f>COUNTIF(#REF!,$C26)-O26</f>
        <v>#REF!</v>
      </c>
    </row>
    <row r="27" spans="2:16" ht="15.75" thickBot="1" x14ac:dyDescent="0.3">
      <c r="E27" s="78" t="s">
        <v>71</v>
      </c>
      <c r="F27" s="72" t="e">
        <f t="shared" ref="F27:K27" si="2">SUM(F23:F26)</f>
        <v>#REF!</v>
      </c>
      <c r="G27" s="72" t="e">
        <f t="shared" si="2"/>
        <v>#REF!</v>
      </c>
      <c r="H27" s="72" t="e">
        <f t="shared" si="2"/>
        <v>#REF!</v>
      </c>
      <c r="I27" s="72" t="e">
        <f t="shared" si="2"/>
        <v>#REF!</v>
      </c>
      <c r="J27" s="72" t="e">
        <f t="shared" si="2"/>
        <v>#REF!</v>
      </c>
      <c r="K27" s="72" t="e">
        <f t="shared" si="2"/>
        <v>#REF!</v>
      </c>
      <c r="L27" s="73" t="e">
        <f>SUM(L23:L26)</f>
        <v>#REF!</v>
      </c>
      <c r="M27" s="73" t="e">
        <f t="shared" ref="M27:P27" si="3">SUM(M23:M26)</f>
        <v>#REF!</v>
      </c>
      <c r="N27" s="74" t="e">
        <f t="shared" si="3"/>
        <v>#REF!</v>
      </c>
      <c r="O27" s="73" t="e">
        <f t="shared" si="3"/>
        <v>#REF!</v>
      </c>
      <c r="P27" s="74" t="e">
        <f t="shared" si="3"/>
        <v>#REF!</v>
      </c>
    </row>
    <row r="28" spans="2:16" ht="15.75" thickBot="1" x14ac:dyDescent="0.3">
      <c r="I28" s="3"/>
      <c r="J28" s="3"/>
      <c r="K28" s="3"/>
      <c r="L28" s="3"/>
    </row>
    <row r="29" spans="2:16" x14ac:dyDescent="0.25">
      <c r="E29" s="160" t="s">
        <v>73</v>
      </c>
      <c r="F29" s="149" t="s">
        <v>49</v>
      </c>
      <c r="G29" s="150"/>
      <c r="H29" s="150"/>
      <c r="I29" s="150"/>
      <c r="J29" s="150"/>
      <c r="K29" s="151"/>
    </row>
    <row r="30" spans="2:16" x14ac:dyDescent="0.25">
      <c r="E30" s="161"/>
      <c r="F30" s="59" t="s">
        <v>41</v>
      </c>
      <c r="G30" s="152" t="s">
        <v>42</v>
      </c>
      <c r="H30" s="153"/>
      <c r="I30" s="154" t="s">
        <v>43</v>
      </c>
      <c r="J30" s="155"/>
      <c r="K30" s="156"/>
    </row>
    <row r="31" spans="2:16" ht="45" x14ac:dyDescent="0.25">
      <c r="E31" s="162"/>
      <c r="F31" s="59"/>
      <c r="G31" s="61" t="s">
        <v>45</v>
      </c>
      <c r="H31" s="62" t="s">
        <v>51</v>
      </c>
      <c r="I31" s="63" t="s">
        <v>52</v>
      </c>
      <c r="J31" s="63" t="s">
        <v>53</v>
      </c>
      <c r="K31" s="76" t="s">
        <v>54</v>
      </c>
      <c r="M31"/>
      <c r="N31"/>
      <c r="O31"/>
      <c r="P31" s="79"/>
    </row>
    <row r="32" spans="2:16" x14ac:dyDescent="0.25">
      <c r="B32" s="1" t="s">
        <v>57</v>
      </c>
      <c r="C32" s="1" t="s">
        <v>58</v>
      </c>
      <c r="E32" s="80" t="s">
        <v>59</v>
      </c>
      <c r="F32" s="69" t="e">
        <f>COUNTIF(#REF!,$B32)</f>
        <v>#REF!</v>
      </c>
      <c r="G32" s="69" t="e">
        <f>COUNTIFS(#REF!,$B32,#REF!,"APConvenzione")</f>
        <v>#REF!</v>
      </c>
      <c r="H32" s="69" t="e">
        <f>COUNTIF(#REF!,$B32)-G32</f>
        <v>#REF!</v>
      </c>
      <c r="I32" s="69" t="e">
        <f>COUNTIFS(#REF!,A$14&amp;$B32)</f>
        <v>#REF!</v>
      </c>
      <c r="J32" s="69" t="e">
        <f>COUNTIFS(#REF!,A$15&amp;$B32)</f>
        <v>#REF!</v>
      </c>
      <c r="K32" s="70" t="e">
        <f>COUNTIFS(#REF!,A$16&amp;$B32)</f>
        <v>#REF!</v>
      </c>
      <c r="M32"/>
      <c r="N32"/>
      <c r="O32"/>
    </row>
    <row r="33" spans="2:16" x14ac:dyDescent="0.25">
      <c r="B33" s="1" t="s">
        <v>61</v>
      </c>
      <c r="C33" s="1" t="s">
        <v>62</v>
      </c>
      <c r="E33" s="80" t="s">
        <v>63</v>
      </c>
      <c r="F33" s="69" t="e">
        <f>COUNTIF(#REF!,$B33)</f>
        <v>#REF!</v>
      </c>
      <c r="G33" s="69" t="e">
        <f>COUNTIFS(#REF!,$B33,#REF!,"APConvenzione")</f>
        <v>#REF!</v>
      </c>
      <c r="H33" s="69" t="e">
        <f>COUNTIF(#REF!,$B33)-G33</f>
        <v>#REF!</v>
      </c>
      <c r="I33" s="69" t="e">
        <f>COUNTIFS(#REF!,A$14&amp;$B33)</f>
        <v>#REF!</v>
      </c>
      <c r="J33" s="69" t="e">
        <f>COUNTIFS(#REF!,A$15&amp;$B33)</f>
        <v>#REF!</v>
      </c>
      <c r="K33" s="70" t="e">
        <f>COUNTIFS(#REF!,A$16&amp;$B33)</f>
        <v>#REF!</v>
      </c>
      <c r="M33"/>
      <c r="N33"/>
      <c r="O33"/>
    </row>
    <row r="34" spans="2:16" x14ac:dyDescent="0.25">
      <c r="B34" s="1" t="s">
        <v>65</v>
      </c>
      <c r="C34" s="1" t="s">
        <v>66</v>
      </c>
      <c r="E34" s="80" t="s">
        <v>67</v>
      </c>
      <c r="F34" s="69" t="e">
        <f>COUNTIF(#REF!,$B34)</f>
        <v>#REF!</v>
      </c>
      <c r="G34" s="69" t="e">
        <f>COUNTIFS(#REF!,$B34,#REF!,"APConvenzione")</f>
        <v>#REF!</v>
      </c>
      <c r="H34" s="69" t="e">
        <f>COUNTIF(#REF!,$B34)-G34</f>
        <v>#REF!</v>
      </c>
      <c r="I34" s="69" t="e">
        <f>COUNTIFS(#REF!,A$14&amp;$B34)</f>
        <v>#REF!</v>
      </c>
      <c r="J34" s="69" t="e">
        <f>COUNTIFS(#REF!,A$15&amp;$B34)</f>
        <v>#REF!</v>
      </c>
      <c r="K34" s="70" t="e">
        <f>COUNTIFS(#REF!,A$16&amp;$B34)</f>
        <v>#REF!</v>
      </c>
      <c r="M34"/>
      <c r="N34"/>
      <c r="O34"/>
    </row>
    <row r="35" spans="2:16" ht="15.75" thickBot="1" x14ac:dyDescent="0.3">
      <c r="B35" s="1" t="s">
        <v>68</v>
      </c>
      <c r="C35" s="1" t="s">
        <v>69</v>
      </c>
      <c r="E35" s="80" t="s">
        <v>70</v>
      </c>
      <c r="F35" s="69" t="e">
        <f>COUNTIF(#REF!,$B35)</f>
        <v>#REF!</v>
      </c>
      <c r="G35" s="69" t="e">
        <f>COUNTIFS(#REF!,$B35,#REF!,"APConvenzione")</f>
        <v>#REF!</v>
      </c>
      <c r="H35" s="69" t="e">
        <f>COUNTIF(#REF!,$B35)-G35</f>
        <v>#REF!</v>
      </c>
      <c r="I35" s="69" t="e">
        <f>COUNTIFS(#REF!,A$14&amp;$B35)</f>
        <v>#REF!</v>
      </c>
      <c r="J35" s="69" t="e">
        <f>COUNTIFS(#REF!,A$15&amp;$B35)</f>
        <v>#REF!</v>
      </c>
      <c r="K35" s="70" t="e">
        <f>COUNTIFS(#REF!,A$16&amp;$B35)</f>
        <v>#REF!</v>
      </c>
      <c r="M35"/>
      <c r="N35"/>
      <c r="O35"/>
      <c r="P35" s="81"/>
    </row>
    <row r="36" spans="2:16" ht="15.75" thickBot="1" x14ac:dyDescent="0.3">
      <c r="E36" s="82" t="s">
        <v>71</v>
      </c>
      <c r="F36" s="72" t="e">
        <f t="shared" ref="F36:K36" si="4">SUM(F32:F35)</f>
        <v>#REF!</v>
      </c>
      <c r="G36" s="72" t="e">
        <f t="shared" si="4"/>
        <v>#REF!</v>
      </c>
      <c r="H36" s="72" t="e">
        <f t="shared" si="4"/>
        <v>#REF!</v>
      </c>
      <c r="I36" s="72" t="e">
        <f t="shared" si="4"/>
        <v>#REF!</v>
      </c>
      <c r="J36" s="72" t="e">
        <f t="shared" si="4"/>
        <v>#REF!</v>
      </c>
      <c r="K36" s="72" t="e">
        <f t="shared" si="4"/>
        <v>#REF!</v>
      </c>
      <c r="M36"/>
      <c r="N36"/>
      <c r="O36"/>
    </row>
    <row r="37" spans="2:16" ht="15.75" thickBot="1" x14ac:dyDescent="0.3">
      <c r="E37" s="83"/>
      <c r="F37" s="83"/>
    </row>
    <row r="38" spans="2:16" x14ac:dyDescent="0.25">
      <c r="E38" s="172" t="s">
        <v>74</v>
      </c>
      <c r="F38" s="149" t="s">
        <v>49</v>
      </c>
      <c r="G38" s="150"/>
      <c r="H38" s="150"/>
      <c r="I38" s="150"/>
      <c r="J38" s="150"/>
      <c r="K38" s="151"/>
      <c r="L38" s="139" t="s">
        <v>50</v>
      </c>
      <c r="M38" s="140"/>
      <c r="N38" s="140"/>
      <c r="O38" s="140"/>
      <c r="P38" s="141"/>
    </row>
    <row r="39" spans="2:16" x14ac:dyDescent="0.25">
      <c r="E39" s="173"/>
      <c r="F39" s="59" t="s">
        <v>41</v>
      </c>
      <c r="G39" s="152" t="s">
        <v>42</v>
      </c>
      <c r="H39" s="153"/>
      <c r="I39" s="154" t="s">
        <v>43</v>
      </c>
      <c r="J39" s="155"/>
      <c r="K39" s="156"/>
      <c r="L39" s="60" t="s">
        <v>41</v>
      </c>
      <c r="M39" s="142" t="s">
        <v>42</v>
      </c>
      <c r="N39" s="143"/>
      <c r="O39" s="144" t="s">
        <v>43</v>
      </c>
      <c r="P39" s="145"/>
    </row>
    <row r="40" spans="2:16" ht="45" x14ac:dyDescent="0.25">
      <c r="E40" s="174"/>
      <c r="F40" s="59"/>
      <c r="G40" s="61" t="s">
        <v>45</v>
      </c>
      <c r="H40" s="62" t="s">
        <v>51</v>
      </c>
      <c r="I40" s="63" t="s">
        <v>52</v>
      </c>
      <c r="J40" s="63" t="s">
        <v>53</v>
      </c>
      <c r="K40" s="76" t="s">
        <v>54</v>
      </c>
      <c r="L40" s="64"/>
      <c r="M40" s="65" t="s">
        <v>45</v>
      </c>
      <c r="N40" s="65" t="s">
        <v>51</v>
      </c>
      <c r="O40" s="66" t="s">
        <v>52</v>
      </c>
      <c r="P40" s="67" t="s">
        <v>55</v>
      </c>
    </row>
    <row r="41" spans="2:16" x14ac:dyDescent="0.25">
      <c r="B41" s="1" t="s">
        <v>57</v>
      </c>
      <c r="C41" s="1" t="s">
        <v>58</v>
      </c>
      <c r="E41" s="84" t="s">
        <v>59</v>
      </c>
      <c r="F41" s="69" t="e">
        <f>COUNTIF(#REF!,B41)</f>
        <v>#REF!</v>
      </c>
      <c r="G41" s="69" t="e">
        <f>COUNTIFS(#REF!,$B41,#REF!,"APconvenzione")</f>
        <v>#REF!</v>
      </c>
      <c r="H41" s="69" t="e">
        <f>COUNTIF(#REF!,$B41)-G41</f>
        <v>#REF!</v>
      </c>
      <c r="I41" s="69" t="e">
        <f>COUNTIFS(#REF!,A$14&amp;$B41)</f>
        <v>#REF!</v>
      </c>
      <c r="J41" s="69" t="e">
        <f>COUNTIFS(#REF!,A$15&amp;$B41)</f>
        <v>#REF!</v>
      </c>
      <c r="K41" s="70" t="e">
        <f>COUNTIFS(#REF!,A$16&amp;$B41)</f>
        <v>#REF!</v>
      </c>
      <c r="L41" s="69" t="e">
        <f>COUNTIF(#REF!,C41)</f>
        <v>#REF!</v>
      </c>
      <c r="M41" s="70" t="e">
        <f>COUNTIFS(#REF!,$C41,#REF!,"APAccordo di servizio")</f>
        <v>#REF!</v>
      </c>
      <c r="N41" s="70" t="e">
        <f>COUNTIF(#REF!,$C41)-M41</f>
        <v>#REF!</v>
      </c>
      <c r="O41" s="70" t="e">
        <f>COUNTIFS(#REF!,$C41,#REF!,"APAccordo di servizio")</f>
        <v>#REF!</v>
      </c>
      <c r="P41" s="70" t="e">
        <f>COUNTIF(#REF!,$C41)-O41</f>
        <v>#REF!</v>
      </c>
    </row>
    <row r="42" spans="2:16" x14ac:dyDescent="0.25">
      <c r="B42" s="1" t="s">
        <v>61</v>
      </c>
      <c r="C42" s="1" t="s">
        <v>62</v>
      </c>
      <c r="E42" s="84" t="s">
        <v>63</v>
      </c>
      <c r="F42" s="69" t="e">
        <f>COUNTIF(#REF!,B42)</f>
        <v>#REF!</v>
      </c>
      <c r="G42" s="69" t="e">
        <f>COUNTIFS(#REF!,$B42,#REF!,"APconvenzione")</f>
        <v>#REF!</v>
      </c>
      <c r="H42" s="69" t="e">
        <f>COUNTIF(#REF!,$B42)-G42</f>
        <v>#REF!</v>
      </c>
      <c r="I42" s="69" t="e">
        <f>COUNTIFS(#REF!,A$14&amp;$B42)</f>
        <v>#REF!</v>
      </c>
      <c r="J42" s="69" t="e">
        <f>COUNTIFS(#REF!,A$15&amp;$B42)</f>
        <v>#REF!</v>
      </c>
      <c r="K42" s="70" t="e">
        <f>COUNTIFS(#REF!,A$16&amp;$B42)</f>
        <v>#REF!</v>
      </c>
      <c r="L42" s="69" t="e">
        <f>COUNTIF(#REF!,C42)</f>
        <v>#REF!</v>
      </c>
      <c r="M42" s="70" t="e">
        <f>COUNTIFS(#REF!,$C42,#REF!,"APAccordo di servizio")</f>
        <v>#REF!</v>
      </c>
      <c r="N42" s="70" t="e">
        <f>COUNTIF(#REF!,$C42)-M42</f>
        <v>#REF!</v>
      </c>
      <c r="O42" s="70" t="e">
        <f>COUNTIFS(#REF!,$C42,#REF!,"APAccordo di servizio")</f>
        <v>#REF!</v>
      </c>
      <c r="P42" s="70" t="e">
        <f>COUNTIF(#REF!,$C42)-O42</f>
        <v>#REF!</v>
      </c>
    </row>
    <row r="43" spans="2:16" x14ac:dyDescent="0.25">
      <c r="B43" s="1" t="s">
        <v>65</v>
      </c>
      <c r="C43" s="1" t="s">
        <v>66</v>
      </c>
      <c r="E43" s="84" t="s">
        <v>67</v>
      </c>
      <c r="F43" s="69" t="e">
        <f>COUNTIF(#REF!,B43)</f>
        <v>#REF!</v>
      </c>
      <c r="G43" s="69" t="e">
        <f>COUNTIFS(#REF!,$B43,#REF!,"APconvenzione")</f>
        <v>#REF!</v>
      </c>
      <c r="H43" s="69" t="e">
        <f>COUNTIF(#REF!,$B43)-G43</f>
        <v>#REF!</v>
      </c>
      <c r="I43" s="69" t="e">
        <f>COUNTIFS(#REF!,A$14&amp;$B43)</f>
        <v>#REF!</v>
      </c>
      <c r="J43" s="69" t="e">
        <f>COUNTIFS(#REF!,A$15&amp;$B43)</f>
        <v>#REF!</v>
      </c>
      <c r="K43" s="70" t="e">
        <f>COUNTIFS(#REF!,A$16&amp;$B43)</f>
        <v>#REF!</v>
      </c>
      <c r="L43" s="69" t="e">
        <f>COUNTIF(#REF!,C43)</f>
        <v>#REF!</v>
      </c>
      <c r="M43" s="70" t="e">
        <f>COUNTIFS(#REF!,$C43,#REF!,"APAccordo di servizio")</f>
        <v>#REF!</v>
      </c>
      <c r="N43" s="70" t="e">
        <f>COUNTIF(#REF!,$C43)-M43</f>
        <v>#REF!</v>
      </c>
      <c r="O43" s="70" t="e">
        <f>COUNTIFS(#REF!,$C43,#REF!,"APAccordo di servizio")</f>
        <v>#REF!</v>
      </c>
      <c r="P43" s="70" t="e">
        <f>COUNTIF(#REF!,$C43)-O43</f>
        <v>#REF!</v>
      </c>
    </row>
    <row r="44" spans="2:16" ht="15.75" thickBot="1" x14ac:dyDescent="0.3">
      <c r="B44" s="1" t="s">
        <v>68</v>
      </c>
      <c r="C44" s="1" t="s">
        <v>69</v>
      </c>
      <c r="E44" s="84" t="s">
        <v>70</v>
      </c>
      <c r="F44" s="69" t="e">
        <f>COUNTIF(#REF!,B44)</f>
        <v>#REF!</v>
      </c>
      <c r="G44" s="69" t="e">
        <f>COUNTIFS(#REF!,$B44,#REF!,"APconvenzione")</f>
        <v>#REF!</v>
      </c>
      <c r="H44" s="69" t="e">
        <f>COUNTIF(#REF!,$B44)-G44</f>
        <v>#REF!</v>
      </c>
      <c r="I44" s="69" t="e">
        <f>COUNTIFS(#REF!,A$14&amp;$B44)</f>
        <v>#REF!</v>
      </c>
      <c r="J44" s="69" t="e">
        <f>COUNTIFS(#REF!,A$15&amp;$B44)</f>
        <v>#REF!</v>
      </c>
      <c r="K44" s="70" t="e">
        <f>COUNTIFS(#REF!,A$16&amp;$B44)</f>
        <v>#REF!</v>
      </c>
      <c r="L44" s="69" t="e">
        <f>COUNTIF(#REF!,C44)</f>
        <v>#REF!</v>
      </c>
      <c r="M44" s="70" t="e">
        <f>COUNTIFS(#REF!,$C44,#REF!,"APAccordo di servizio")</f>
        <v>#REF!</v>
      </c>
      <c r="N44" s="70" t="e">
        <f>COUNTIF(#REF!,$C44)-M44</f>
        <v>#REF!</v>
      </c>
      <c r="O44" s="70" t="e">
        <f>COUNTIFS(#REF!,$C44,#REF!,"APAccordo di servizio")</f>
        <v>#REF!</v>
      </c>
      <c r="P44" s="70" t="e">
        <f>COUNTIF(#REF!,$C44)-O44</f>
        <v>#REF!</v>
      </c>
    </row>
    <row r="45" spans="2:16" ht="15.6" customHeight="1" thickBot="1" x14ac:dyDescent="0.3">
      <c r="E45" s="85" t="s">
        <v>71</v>
      </c>
      <c r="F45" s="72" t="e">
        <f>SUM(F41:F44)</f>
        <v>#REF!</v>
      </c>
      <c r="G45" s="72" t="e">
        <f t="shared" ref="G45:H45" si="5">SUM(G41:G44)</f>
        <v>#REF!</v>
      </c>
      <c r="H45" s="72" t="e">
        <f t="shared" si="5"/>
        <v>#REF!</v>
      </c>
      <c r="I45" s="72" t="e">
        <f>SUM(I41:I44)</f>
        <v>#REF!</v>
      </c>
      <c r="J45" s="72" t="e">
        <f>SUM(J41:J44)</f>
        <v>#REF!</v>
      </c>
      <c r="K45" s="72" t="e">
        <f>SUM(K41:K44)</f>
        <v>#REF!</v>
      </c>
      <c r="L45" s="73" t="e">
        <f>SUM(L41:L44)</f>
        <v>#REF!</v>
      </c>
      <c r="M45" s="74" t="e">
        <f>SUM(M41:M44)</f>
        <v>#REF!</v>
      </c>
      <c r="N45" s="74" t="e">
        <f t="shared" ref="N45:P45" si="6">SUM(N41:N44)</f>
        <v>#REF!</v>
      </c>
      <c r="O45" s="74" t="e">
        <f t="shared" si="6"/>
        <v>#REF!</v>
      </c>
      <c r="P45" s="74" t="e">
        <f t="shared" si="6"/>
        <v>#REF!</v>
      </c>
    </row>
    <row r="46" spans="2:16" ht="15.6" customHeight="1" thickBot="1" x14ac:dyDescent="0.3">
      <c r="E46" s="86"/>
      <c r="F46" s="86"/>
      <c r="G46" s="79"/>
      <c r="H46" s="79"/>
      <c r="I46" s="79"/>
      <c r="J46" s="79"/>
      <c r="K46" s="79"/>
      <c r="L46" s="79"/>
      <c r="M46" s="79"/>
      <c r="N46" s="79"/>
    </row>
    <row r="47" spans="2:16" x14ac:dyDescent="0.25">
      <c r="E47" s="175" t="s">
        <v>75</v>
      </c>
      <c r="F47" s="149" t="s">
        <v>49</v>
      </c>
      <c r="G47" s="150"/>
      <c r="H47" s="150"/>
      <c r="I47" s="150"/>
      <c r="J47" s="150"/>
      <c r="K47" s="151"/>
      <c r="L47" s="139" t="s">
        <v>50</v>
      </c>
      <c r="M47" s="140"/>
      <c r="N47" s="140"/>
      <c r="O47" s="140"/>
      <c r="P47" s="141"/>
    </row>
    <row r="48" spans="2:16" x14ac:dyDescent="0.25">
      <c r="E48" s="176"/>
      <c r="F48" s="59" t="s">
        <v>41</v>
      </c>
      <c r="G48" s="152" t="s">
        <v>42</v>
      </c>
      <c r="H48" s="153"/>
      <c r="I48" s="154" t="s">
        <v>43</v>
      </c>
      <c r="J48" s="155"/>
      <c r="K48" s="156"/>
      <c r="L48" s="60" t="s">
        <v>41</v>
      </c>
      <c r="M48" s="142" t="s">
        <v>42</v>
      </c>
      <c r="N48" s="143"/>
      <c r="O48" s="144" t="s">
        <v>43</v>
      </c>
      <c r="P48" s="145"/>
    </row>
    <row r="49" spans="2:16" ht="45" x14ac:dyDescent="0.25">
      <c r="E49" s="177"/>
      <c r="F49" s="59"/>
      <c r="G49" s="61" t="s">
        <v>45</v>
      </c>
      <c r="H49" s="62" t="s">
        <v>51</v>
      </c>
      <c r="I49" s="63" t="s">
        <v>52</v>
      </c>
      <c r="J49" s="63" t="s">
        <v>53</v>
      </c>
      <c r="K49" s="76" t="s">
        <v>54</v>
      </c>
      <c r="L49" s="64"/>
      <c r="M49" s="65" t="s">
        <v>45</v>
      </c>
      <c r="N49" s="65" t="s">
        <v>51</v>
      </c>
      <c r="O49" s="66" t="s">
        <v>52</v>
      </c>
      <c r="P49" s="67" t="s">
        <v>55</v>
      </c>
    </row>
    <row r="50" spans="2:16" x14ac:dyDescent="0.25">
      <c r="B50" s="1" t="s">
        <v>57</v>
      </c>
      <c r="C50" s="1" t="s">
        <v>58</v>
      </c>
      <c r="E50" s="103" t="s">
        <v>59</v>
      </c>
      <c r="F50" s="69" t="e">
        <f>COUNTIF(#REF!,B50)</f>
        <v>#REF!</v>
      </c>
      <c r="G50" s="69" t="e">
        <f>COUNTIFS(#REF!,$B50,#REF!,"APconvenzione")</f>
        <v>#REF!</v>
      </c>
      <c r="H50" s="69" t="e">
        <f>COUNTIF(#REF!,$B50)-G50</f>
        <v>#REF!</v>
      </c>
      <c r="I50" s="69" t="e">
        <f>COUNTIFS(#REF!,A$14&amp;$B50)</f>
        <v>#REF!</v>
      </c>
      <c r="J50" s="69" t="e">
        <f>COUNTIFS(#REF!,A$15&amp;$B50)</f>
        <v>#REF!</v>
      </c>
      <c r="K50" s="70" t="e">
        <f>COUNTIFS(#REF!,A$16&amp;$B50)</f>
        <v>#REF!</v>
      </c>
      <c r="L50" s="69" t="e">
        <f>COUNTIF(#REF!,C50)</f>
        <v>#REF!</v>
      </c>
      <c r="M50" s="70" t="e">
        <f>COUNTIFS(#REF!,$C50,#REF!,"APAccordo di servizio")</f>
        <v>#REF!</v>
      </c>
      <c r="N50" s="70" t="e">
        <f>COUNTIF(#REF!,$C50)-M50</f>
        <v>#REF!</v>
      </c>
      <c r="O50" s="70" t="e">
        <f>COUNTIFS(#REF!,$C50,#REF!,"APAccordo di servizio")</f>
        <v>#REF!</v>
      </c>
      <c r="P50" s="70" t="e">
        <f>COUNTIF(#REF!,$C50)-O50</f>
        <v>#REF!</v>
      </c>
    </row>
    <row r="51" spans="2:16" x14ac:dyDescent="0.25">
      <c r="B51" s="1" t="s">
        <v>61</v>
      </c>
      <c r="C51" s="1" t="s">
        <v>62</v>
      </c>
      <c r="E51" s="103" t="s">
        <v>63</v>
      </c>
      <c r="F51" s="69" t="e">
        <f>COUNTIF(#REF!,B51)</f>
        <v>#REF!</v>
      </c>
      <c r="G51" s="69" t="e">
        <f>COUNTIFS(#REF!,$B51,#REF!,"APconvenzione")</f>
        <v>#REF!</v>
      </c>
      <c r="H51" s="69" t="e">
        <f>COUNTIF(#REF!,$B51)-G51</f>
        <v>#REF!</v>
      </c>
      <c r="I51" s="69" t="e">
        <f>COUNTIFS(#REF!,A$14&amp;$B51)</f>
        <v>#REF!</v>
      </c>
      <c r="J51" s="69" t="e">
        <f>COUNTIFS(#REF!,A$15&amp;$B51)</f>
        <v>#REF!</v>
      </c>
      <c r="K51" s="70" t="e">
        <f>COUNTIFS(#REF!,A$16&amp;$B51)</f>
        <v>#REF!</v>
      </c>
      <c r="L51" s="69" t="e">
        <f>COUNTIF(#REF!,C51)</f>
        <v>#REF!</v>
      </c>
      <c r="M51" s="70" t="e">
        <f>COUNTIFS(#REF!,$C51,#REF!,"APAccordo di servizio")</f>
        <v>#REF!</v>
      </c>
      <c r="N51" s="70" t="e">
        <f>COUNTIF(#REF!,$C51)-M51</f>
        <v>#REF!</v>
      </c>
      <c r="O51" s="70" t="e">
        <f>COUNTIFS(#REF!,$C51,#REF!,"APAccordo di servizio")</f>
        <v>#REF!</v>
      </c>
      <c r="P51" s="70" t="e">
        <f>COUNTIF(#REF!,$C51)-O51</f>
        <v>#REF!</v>
      </c>
    </row>
    <row r="52" spans="2:16" x14ac:dyDescent="0.25">
      <c r="B52" s="1" t="s">
        <v>65</v>
      </c>
      <c r="C52" s="1" t="s">
        <v>66</v>
      </c>
      <c r="E52" s="103" t="s">
        <v>67</v>
      </c>
      <c r="F52" s="69" t="e">
        <f>COUNTIF(#REF!,B52)</f>
        <v>#REF!</v>
      </c>
      <c r="G52" s="69" t="e">
        <f>COUNTIFS(#REF!,$B52,#REF!,"APconvenzione")</f>
        <v>#REF!</v>
      </c>
      <c r="H52" s="69" t="e">
        <f>COUNTIF(#REF!,$B52)-G52</f>
        <v>#REF!</v>
      </c>
      <c r="I52" s="69" t="e">
        <f>COUNTIFS(#REF!,A$14&amp;$B52)</f>
        <v>#REF!</v>
      </c>
      <c r="J52" s="69" t="e">
        <f>COUNTIFS(#REF!,A$15&amp;$B52)</f>
        <v>#REF!</v>
      </c>
      <c r="K52" s="70" t="e">
        <f>COUNTIFS(#REF!,A$16&amp;$B52)</f>
        <v>#REF!</v>
      </c>
      <c r="L52" s="69" t="e">
        <f>COUNTIF(#REF!,C52)</f>
        <v>#REF!</v>
      </c>
      <c r="M52" s="70" t="e">
        <f>COUNTIFS(#REF!,$C52,#REF!,"APAccordo di servizio")</f>
        <v>#REF!</v>
      </c>
      <c r="N52" s="70" t="e">
        <f>COUNTIF(#REF!,$C52)-M52</f>
        <v>#REF!</v>
      </c>
      <c r="O52" s="70" t="e">
        <f>COUNTIFS(#REF!,$C52,#REF!,"APAccordo di servizio")</f>
        <v>#REF!</v>
      </c>
      <c r="P52" s="70" t="e">
        <f>COUNTIF(#REF!,$C52)-O52</f>
        <v>#REF!</v>
      </c>
    </row>
    <row r="53" spans="2:16" ht="15.75" thickBot="1" x14ac:dyDescent="0.3">
      <c r="B53" s="1" t="s">
        <v>68</v>
      </c>
      <c r="C53" s="1" t="s">
        <v>69</v>
      </c>
      <c r="E53" s="103" t="s">
        <v>70</v>
      </c>
      <c r="F53" s="69" t="e">
        <f>COUNTIF(#REF!,B53)</f>
        <v>#REF!</v>
      </c>
      <c r="G53" s="69" t="e">
        <f>COUNTIFS(#REF!,$B53,#REF!,"APconvenzione")</f>
        <v>#REF!</v>
      </c>
      <c r="H53" s="69" t="e">
        <f>COUNTIF(#REF!,$B53)-G53</f>
        <v>#REF!</v>
      </c>
      <c r="I53" s="69" t="e">
        <f>COUNTIFS(#REF!,A$14&amp;$B53)</f>
        <v>#REF!</v>
      </c>
      <c r="J53" s="69" t="e">
        <f>COUNTIFS(#REF!,A$15&amp;$B53)</f>
        <v>#REF!</v>
      </c>
      <c r="K53" s="70" t="e">
        <f>COUNTIFS(#REF!,A$16&amp;$B53)</f>
        <v>#REF!</v>
      </c>
      <c r="L53" s="69" t="e">
        <f>COUNTIF(#REF!,C53)</f>
        <v>#REF!</v>
      </c>
      <c r="M53" s="70" t="e">
        <f>COUNTIFS(#REF!,$C53,#REF!,"APAccordo di servizio")</f>
        <v>#REF!</v>
      </c>
      <c r="N53" s="70" t="e">
        <f>COUNTIF(#REF!,$C53)-M53</f>
        <v>#REF!</v>
      </c>
      <c r="O53" s="70" t="e">
        <f>COUNTIFS(#REF!,$C53,#REF!,"APAccordo di servizio")</f>
        <v>#REF!</v>
      </c>
      <c r="P53" s="70" t="e">
        <f>COUNTIF(#REF!,$C53)-O53</f>
        <v>#REF!</v>
      </c>
    </row>
    <row r="54" spans="2:16" ht="15.6" customHeight="1" thickBot="1" x14ac:dyDescent="0.3">
      <c r="E54" s="104" t="s">
        <v>71</v>
      </c>
      <c r="F54" s="72" t="e">
        <f>SUM(F50:F53)</f>
        <v>#REF!</v>
      </c>
      <c r="G54" s="72" t="e">
        <f t="shared" ref="G54:H54" si="7">SUM(G50:G53)</f>
        <v>#REF!</v>
      </c>
      <c r="H54" s="72" t="e">
        <f t="shared" si="7"/>
        <v>#REF!</v>
      </c>
      <c r="I54" s="72" t="e">
        <f>SUM(I50:I53)</f>
        <v>#REF!</v>
      </c>
      <c r="J54" s="72" t="e">
        <f>SUM(J50:J53)</f>
        <v>#REF!</v>
      </c>
      <c r="K54" s="72" t="e">
        <f>SUM(K50:K53)</f>
        <v>#REF!</v>
      </c>
      <c r="L54" s="73" t="e">
        <f>SUM(L50:L53)</f>
        <v>#REF!</v>
      </c>
      <c r="M54" s="74" t="e">
        <f>SUM(M50:M53)</f>
        <v>#REF!</v>
      </c>
      <c r="N54" s="74" t="e">
        <f t="shared" ref="N54:P54" si="8">SUM(N50:N53)</f>
        <v>#REF!</v>
      </c>
      <c r="O54" s="74" t="e">
        <f t="shared" si="8"/>
        <v>#REF!</v>
      </c>
      <c r="P54" s="74" t="e">
        <f t="shared" si="8"/>
        <v>#REF!</v>
      </c>
    </row>
    <row r="55" spans="2:16" ht="15.6" customHeight="1" thickBot="1" x14ac:dyDescent="0.3">
      <c r="E55" s="86"/>
      <c r="F55" s="86"/>
      <c r="G55" s="79"/>
      <c r="H55" s="79"/>
      <c r="I55" s="79"/>
      <c r="J55" s="79"/>
      <c r="K55" s="79"/>
      <c r="L55" s="79"/>
      <c r="M55" s="79"/>
      <c r="N55" s="79"/>
    </row>
    <row r="56" spans="2:16" x14ac:dyDescent="0.25">
      <c r="E56" s="146" t="s">
        <v>76</v>
      </c>
      <c r="F56" s="149" t="s">
        <v>49</v>
      </c>
      <c r="G56" s="150"/>
      <c r="H56" s="150"/>
      <c r="I56" s="150"/>
      <c r="J56" s="150"/>
      <c r="K56" s="151"/>
      <c r="L56" s="139" t="s">
        <v>50</v>
      </c>
      <c r="M56" s="140"/>
      <c r="N56" s="140"/>
      <c r="O56" s="140"/>
      <c r="P56" s="141"/>
    </row>
    <row r="57" spans="2:16" x14ac:dyDescent="0.25">
      <c r="E57" s="147"/>
      <c r="F57" s="59" t="s">
        <v>41</v>
      </c>
      <c r="G57" s="152" t="s">
        <v>42</v>
      </c>
      <c r="H57" s="153"/>
      <c r="I57" s="154" t="s">
        <v>43</v>
      </c>
      <c r="J57" s="155"/>
      <c r="K57" s="156"/>
      <c r="L57" s="60" t="s">
        <v>41</v>
      </c>
      <c r="M57" s="142" t="s">
        <v>42</v>
      </c>
      <c r="N57" s="143"/>
      <c r="O57" s="144" t="s">
        <v>43</v>
      </c>
      <c r="P57" s="145"/>
    </row>
    <row r="58" spans="2:16" ht="45" x14ac:dyDescent="0.25">
      <c r="E58" s="148"/>
      <c r="F58" s="59"/>
      <c r="G58" s="61" t="s">
        <v>45</v>
      </c>
      <c r="H58" s="62" t="s">
        <v>51</v>
      </c>
      <c r="I58" s="63" t="s">
        <v>52</v>
      </c>
      <c r="J58" s="63" t="s">
        <v>53</v>
      </c>
      <c r="K58" s="76" t="s">
        <v>54</v>
      </c>
      <c r="L58" s="64"/>
      <c r="M58" s="65" t="s">
        <v>45</v>
      </c>
      <c r="N58" s="65" t="s">
        <v>51</v>
      </c>
      <c r="O58" s="66" t="s">
        <v>52</v>
      </c>
      <c r="P58" s="67" t="s">
        <v>55</v>
      </c>
    </row>
    <row r="59" spans="2:16" x14ac:dyDescent="0.25">
      <c r="B59" s="1" t="s">
        <v>57</v>
      </c>
      <c r="C59" s="1" t="s">
        <v>58</v>
      </c>
      <c r="E59" s="108" t="s">
        <v>59</v>
      </c>
      <c r="F59" s="69" t="e">
        <f>COUNTIF(#REF!,B59)</f>
        <v>#REF!</v>
      </c>
      <c r="G59" s="69" t="e">
        <f>COUNTIFS(#REF!,$B59,#REF!,"APconvenzione")</f>
        <v>#REF!</v>
      </c>
      <c r="H59" s="69" t="e">
        <f>COUNTIF(#REF!,$B59)-G59</f>
        <v>#REF!</v>
      </c>
      <c r="I59" s="69" t="e">
        <f>COUNTIFS(#REF!,A$14&amp;$B59)</f>
        <v>#REF!</v>
      </c>
      <c r="J59" s="69" t="e">
        <f>COUNTIFS(#REF!,A$15&amp;$B59)</f>
        <v>#REF!</v>
      </c>
      <c r="K59" s="70" t="e">
        <f>COUNTIFS(#REF!,A$16&amp;$B59)</f>
        <v>#REF!</v>
      </c>
      <c r="L59" s="69" t="e">
        <f>COUNTIF(#REF!,C59)</f>
        <v>#REF!</v>
      </c>
      <c r="M59" s="70" t="e">
        <f>COUNTIFS(#REF!,$C59,#REF!,"APAccordo di servizio")</f>
        <v>#REF!</v>
      </c>
      <c r="N59" s="70" t="e">
        <f>COUNTIF(#REF!,$C59)-M59</f>
        <v>#REF!</v>
      </c>
      <c r="O59" s="70" t="e">
        <f>COUNTIFS(#REF!,$C59,#REF!,"APAccordo di servizio")</f>
        <v>#REF!</v>
      </c>
      <c r="P59" s="70" t="e">
        <f>COUNTIF(#REF!,$C59)-O59</f>
        <v>#REF!</v>
      </c>
    </row>
    <row r="60" spans="2:16" x14ac:dyDescent="0.25">
      <c r="B60" s="1" t="s">
        <v>61</v>
      </c>
      <c r="C60" s="1" t="s">
        <v>62</v>
      </c>
      <c r="E60" s="108" t="s">
        <v>63</v>
      </c>
      <c r="F60" s="69" t="e">
        <f>COUNTIF(#REF!,B60)</f>
        <v>#REF!</v>
      </c>
      <c r="G60" s="69" t="e">
        <f>COUNTIFS(#REF!,$B60,#REF!,"APconvenzione")</f>
        <v>#REF!</v>
      </c>
      <c r="H60" s="69" t="e">
        <f>COUNTIF(#REF!,$B60)-G60</f>
        <v>#REF!</v>
      </c>
      <c r="I60" s="69" t="e">
        <f>COUNTIFS(#REF!,A$14&amp;$B60)</f>
        <v>#REF!</v>
      </c>
      <c r="J60" s="69" t="e">
        <f>COUNTIFS(#REF!,A$15&amp;$B60)</f>
        <v>#REF!</v>
      </c>
      <c r="K60" s="70" t="e">
        <f>COUNTIFS(#REF!,A$16&amp;$B60)</f>
        <v>#REF!</v>
      </c>
      <c r="L60" s="69" t="e">
        <f>COUNTIF(#REF!,C60)</f>
        <v>#REF!</v>
      </c>
      <c r="M60" s="70" t="e">
        <f>COUNTIFS(#REF!,$C60,#REF!,"APAccordo di servizio")</f>
        <v>#REF!</v>
      </c>
      <c r="N60" s="70" t="e">
        <f>COUNTIF(#REF!,$C60)-M60</f>
        <v>#REF!</v>
      </c>
      <c r="O60" s="70" t="e">
        <f>COUNTIFS(#REF!,$C60,#REF!,"APAccordo di servizio")</f>
        <v>#REF!</v>
      </c>
      <c r="P60" s="70" t="e">
        <f>COUNTIF(#REF!,$C60)-O60</f>
        <v>#REF!</v>
      </c>
    </row>
    <row r="61" spans="2:16" x14ac:dyDescent="0.25">
      <c r="B61" s="1" t="s">
        <v>65</v>
      </c>
      <c r="C61" s="1" t="s">
        <v>66</v>
      </c>
      <c r="E61" s="108" t="s">
        <v>67</v>
      </c>
      <c r="F61" s="69" t="e">
        <f>COUNTIF(#REF!,B61)</f>
        <v>#REF!</v>
      </c>
      <c r="G61" s="69" t="e">
        <f>COUNTIFS(#REF!,$B61,#REF!,"APconvenzione")</f>
        <v>#REF!</v>
      </c>
      <c r="H61" s="69" t="e">
        <f>COUNTIF(#REF!,$B61)-G61</f>
        <v>#REF!</v>
      </c>
      <c r="I61" s="69" t="e">
        <f>COUNTIFS(#REF!,A$14&amp;$B61)</f>
        <v>#REF!</v>
      </c>
      <c r="J61" s="69" t="e">
        <f>COUNTIFS(#REF!,A$15&amp;$B61)</f>
        <v>#REF!</v>
      </c>
      <c r="K61" s="70" t="e">
        <f>COUNTIFS(#REF!,A$16&amp;$B61)</f>
        <v>#REF!</v>
      </c>
      <c r="L61" s="69" t="e">
        <f>COUNTIF(#REF!,C61)</f>
        <v>#REF!</v>
      </c>
      <c r="M61" s="70" t="e">
        <f>COUNTIFS(#REF!,$C61,#REF!,"APAccordo di servizio")</f>
        <v>#REF!</v>
      </c>
      <c r="N61" s="70" t="e">
        <f>COUNTIF(#REF!,$C61)-M61</f>
        <v>#REF!</v>
      </c>
      <c r="O61" s="70" t="e">
        <f>COUNTIFS(#REF!,$C61,#REF!,"APAccordo di servizio")</f>
        <v>#REF!</v>
      </c>
      <c r="P61" s="70" t="e">
        <f>COUNTIF(#REF!,$C61)-O61</f>
        <v>#REF!</v>
      </c>
    </row>
    <row r="62" spans="2:16" ht="15.75" thickBot="1" x14ac:dyDescent="0.3">
      <c r="B62" s="1" t="s">
        <v>68</v>
      </c>
      <c r="C62" s="1" t="s">
        <v>69</v>
      </c>
      <c r="E62" s="108" t="s">
        <v>70</v>
      </c>
      <c r="F62" s="69" t="e">
        <f>COUNTIF(#REF!,B62)</f>
        <v>#REF!</v>
      </c>
      <c r="G62" s="69" t="e">
        <f>COUNTIFS(#REF!,$B62,#REF!,"APconvenzione")</f>
        <v>#REF!</v>
      </c>
      <c r="H62" s="69" t="e">
        <f>COUNTIF(#REF!,$B62)-G62</f>
        <v>#REF!</v>
      </c>
      <c r="I62" s="69" t="e">
        <f>COUNTIFS(#REF!,A$14&amp;$B62)</f>
        <v>#REF!</v>
      </c>
      <c r="J62" s="69" t="e">
        <f>COUNTIFS(#REF!,A$15&amp;$B62)</f>
        <v>#REF!</v>
      </c>
      <c r="K62" s="70" t="e">
        <f>COUNTIFS(#REF!,A$16&amp;$B62)</f>
        <v>#REF!</v>
      </c>
      <c r="L62" s="69" t="e">
        <f>COUNTIF(#REF!,C62)</f>
        <v>#REF!</v>
      </c>
      <c r="M62" s="70" t="e">
        <f>COUNTIFS(#REF!,$C62,#REF!,"APAccordo di servizio")</f>
        <v>#REF!</v>
      </c>
      <c r="N62" s="70" t="e">
        <f>COUNTIF(#REF!,$C62)-M62</f>
        <v>#REF!</v>
      </c>
      <c r="O62" s="70" t="e">
        <f>COUNTIFS(#REF!,$C62,#REF!,"APAccordo di servizio")</f>
        <v>#REF!</v>
      </c>
      <c r="P62" s="70" t="e">
        <f>COUNTIF(#REF!,$C62)-O62</f>
        <v>#REF!</v>
      </c>
    </row>
    <row r="63" spans="2:16" ht="15.6" customHeight="1" thickBot="1" x14ac:dyDescent="0.3">
      <c r="E63" s="109" t="s">
        <v>71</v>
      </c>
      <c r="F63" s="72" t="e">
        <f>SUM(F59:F62)</f>
        <v>#REF!</v>
      </c>
      <c r="G63" s="72" t="e">
        <f t="shared" ref="G63:H63" si="9">SUM(G59:G62)</f>
        <v>#REF!</v>
      </c>
      <c r="H63" s="72" t="e">
        <f t="shared" si="9"/>
        <v>#REF!</v>
      </c>
      <c r="I63" s="72" t="e">
        <f>SUM(I59:I62)</f>
        <v>#REF!</v>
      </c>
      <c r="J63" s="72" t="e">
        <f>SUM(J59:J62)</f>
        <v>#REF!</v>
      </c>
      <c r="K63" s="72" t="e">
        <f>SUM(K59:K62)</f>
        <v>#REF!</v>
      </c>
      <c r="L63" s="73" t="e">
        <f>SUM(L59:L62)</f>
        <v>#REF!</v>
      </c>
      <c r="M63" s="74" t="e">
        <f>SUM(M59:M62)</f>
        <v>#REF!</v>
      </c>
      <c r="N63" s="74" t="e">
        <f t="shared" ref="N63:P63" si="10">SUM(N59:N62)</f>
        <v>#REF!</v>
      </c>
      <c r="O63" s="74" t="e">
        <f t="shared" si="10"/>
        <v>#REF!</v>
      </c>
      <c r="P63" s="74" t="e">
        <f t="shared" si="10"/>
        <v>#REF!</v>
      </c>
    </row>
    <row r="64" spans="2:16" ht="15.6" customHeight="1" x14ac:dyDescent="0.25">
      <c r="E64" s="86"/>
      <c r="F64" s="86"/>
      <c r="G64" s="79"/>
      <c r="H64" s="79"/>
      <c r="I64" s="79"/>
      <c r="J64" s="79"/>
      <c r="K64" s="79"/>
      <c r="L64" s="79"/>
      <c r="M64" s="79"/>
      <c r="N64" s="79"/>
    </row>
    <row r="65" spans="5:16" ht="15.6" customHeight="1" thickBot="1" x14ac:dyDescent="0.3">
      <c r="E65" s="86"/>
      <c r="F65" s="86"/>
      <c r="G65" s="79"/>
      <c r="H65" s="79"/>
      <c r="I65" s="79"/>
      <c r="J65" s="79"/>
      <c r="K65" s="79"/>
      <c r="L65" s="79"/>
      <c r="M65" s="79"/>
      <c r="N65" s="79"/>
    </row>
    <row r="66" spans="5:16" x14ac:dyDescent="0.25">
      <c r="E66" s="178" t="s">
        <v>71</v>
      </c>
      <c r="F66" s="180" t="s">
        <v>49</v>
      </c>
      <c r="G66" s="181"/>
      <c r="H66" s="181"/>
      <c r="I66" s="181"/>
      <c r="J66" s="181"/>
      <c r="K66" s="182"/>
      <c r="L66" s="183" t="s">
        <v>50</v>
      </c>
      <c r="M66" s="184"/>
      <c r="N66" s="184"/>
      <c r="O66" s="184"/>
      <c r="P66" s="185"/>
    </row>
    <row r="67" spans="5:16" x14ac:dyDescent="0.25">
      <c r="E67" s="179"/>
      <c r="F67" s="87" t="s">
        <v>41</v>
      </c>
      <c r="G67" s="186" t="s">
        <v>42</v>
      </c>
      <c r="H67" s="187"/>
      <c r="I67" s="188" t="s">
        <v>43</v>
      </c>
      <c r="J67" s="189"/>
      <c r="K67" s="190"/>
      <c r="L67" s="88" t="s">
        <v>41</v>
      </c>
      <c r="M67" s="191" t="s">
        <v>42</v>
      </c>
      <c r="N67" s="192"/>
      <c r="O67" s="193" t="s">
        <v>43</v>
      </c>
      <c r="P67" s="194"/>
    </row>
    <row r="68" spans="5:16" ht="45" x14ac:dyDescent="0.25">
      <c r="E68" s="179"/>
      <c r="F68" s="87"/>
      <c r="G68" s="89" t="s">
        <v>45</v>
      </c>
      <c r="H68" s="90" t="s">
        <v>51</v>
      </c>
      <c r="I68" s="91" t="s">
        <v>52</v>
      </c>
      <c r="J68" s="91" t="s">
        <v>53</v>
      </c>
      <c r="K68" s="87" t="s">
        <v>54</v>
      </c>
      <c r="L68" s="88"/>
      <c r="M68" s="92" t="s">
        <v>45</v>
      </c>
      <c r="N68" s="92" t="s">
        <v>51</v>
      </c>
      <c r="O68" s="93" t="s">
        <v>52</v>
      </c>
      <c r="P68" s="94" t="s">
        <v>55</v>
      </c>
    </row>
    <row r="69" spans="5:16" x14ac:dyDescent="0.25">
      <c r="E69" s="95" t="s">
        <v>59</v>
      </c>
      <c r="F69" s="96" t="e">
        <f t="shared" ref="F69:P69" si="11">F41+F32+F23+F14+F50</f>
        <v>#REF!</v>
      </c>
      <c r="G69" s="96" t="e">
        <f t="shared" si="11"/>
        <v>#REF!</v>
      </c>
      <c r="H69" s="96" t="e">
        <f t="shared" si="11"/>
        <v>#REF!</v>
      </c>
      <c r="I69" s="96" t="e">
        <f t="shared" si="11"/>
        <v>#REF!</v>
      </c>
      <c r="J69" s="96" t="e">
        <f t="shared" si="11"/>
        <v>#REF!</v>
      </c>
      <c r="K69" s="96" t="e">
        <f t="shared" si="11"/>
        <v>#REF!</v>
      </c>
      <c r="L69" s="96" t="e">
        <f t="shared" si="11"/>
        <v>#REF!</v>
      </c>
      <c r="M69" s="96" t="e">
        <f t="shared" si="11"/>
        <v>#REF!</v>
      </c>
      <c r="N69" s="96" t="e">
        <f t="shared" si="11"/>
        <v>#REF!</v>
      </c>
      <c r="O69" s="96" t="e">
        <f t="shared" si="11"/>
        <v>#REF!</v>
      </c>
      <c r="P69" s="96" t="e">
        <f t="shared" si="11"/>
        <v>#REF!</v>
      </c>
    </row>
    <row r="70" spans="5:16" x14ac:dyDescent="0.25">
      <c r="E70" s="95" t="s">
        <v>63</v>
      </c>
      <c r="F70" s="96" t="e">
        <f>F42+F33+F24+F15+F51</f>
        <v>#REF!</v>
      </c>
      <c r="G70" s="96" t="e">
        <f t="shared" ref="G70:P70" si="12">G42+G33+G24+G15+G51</f>
        <v>#REF!</v>
      </c>
      <c r="H70" s="96" t="e">
        <f t="shared" si="12"/>
        <v>#REF!</v>
      </c>
      <c r="I70" s="96" t="e">
        <f t="shared" si="12"/>
        <v>#REF!</v>
      </c>
      <c r="J70" s="96" t="e">
        <f t="shared" si="12"/>
        <v>#REF!</v>
      </c>
      <c r="K70" s="96" t="e">
        <f t="shared" si="12"/>
        <v>#REF!</v>
      </c>
      <c r="L70" s="96" t="e">
        <f t="shared" si="12"/>
        <v>#REF!</v>
      </c>
      <c r="M70" s="96" t="e">
        <f t="shared" si="12"/>
        <v>#REF!</v>
      </c>
      <c r="N70" s="96" t="e">
        <f t="shared" si="12"/>
        <v>#REF!</v>
      </c>
      <c r="O70" s="96" t="e">
        <f t="shared" si="12"/>
        <v>#REF!</v>
      </c>
      <c r="P70" s="96" t="e">
        <f t="shared" si="12"/>
        <v>#REF!</v>
      </c>
    </row>
    <row r="71" spans="5:16" x14ac:dyDescent="0.25">
      <c r="E71" s="95" t="s">
        <v>67</v>
      </c>
      <c r="F71" s="96" t="e">
        <f>F43+F34+F25+F16+F52</f>
        <v>#REF!</v>
      </c>
      <c r="G71" s="96" t="e">
        <f t="shared" ref="G71:P71" si="13">G43+G34+G25+G16+G52</f>
        <v>#REF!</v>
      </c>
      <c r="H71" s="96" t="e">
        <f t="shared" si="13"/>
        <v>#REF!</v>
      </c>
      <c r="I71" s="96" t="e">
        <f t="shared" si="13"/>
        <v>#REF!</v>
      </c>
      <c r="J71" s="96" t="e">
        <f t="shared" si="13"/>
        <v>#REF!</v>
      </c>
      <c r="K71" s="96" t="e">
        <f t="shared" si="13"/>
        <v>#REF!</v>
      </c>
      <c r="L71" s="96" t="e">
        <f t="shared" si="13"/>
        <v>#REF!</v>
      </c>
      <c r="M71" s="96" t="e">
        <f t="shared" si="13"/>
        <v>#REF!</v>
      </c>
      <c r="N71" s="96" t="e">
        <f t="shared" si="13"/>
        <v>#REF!</v>
      </c>
      <c r="O71" s="96" t="e">
        <f t="shared" si="13"/>
        <v>#REF!</v>
      </c>
      <c r="P71" s="96" t="e">
        <f t="shared" si="13"/>
        <v>#REF!</v>
      </c>
    </row>
    <row r="72" spans="5:16" ht="15.75" thickBot="1" x14ac:dyDescent="0.3">
      <c r="E72" s="95" t="s">
        <v>70</v>
      </c>
      <c r="F72" s="96" t="e">
        <f>F44+F35+F26+F17+F53</f>
        <v>#REF!</v>
      </c>
      <c r="G72" s="96" t="e">
        <f t="shared" ref="G72:P72" si="14">G44+G35+G26+G17+G53</f>
        <v>#REF!</v>
      </c>
      <c r="H72" s="96" t="e">
        <f t="shared" si="14"/>
        <v>#REF!</v>
      </c>
      <c r="I72" s="96" t="e">
        <f t="shared" si="14"/>
        <v>#REF!</v>
      </c>
      <c r="J72" s="96" t="e">
        <f t="shared" si="14"/>
        <v>#REF!</v>
      </c>
      <c r="K72" s="96" t="e">
        <f t="shared" si="14"/>
        <v>#REF!</v>
      </c>
      <c r="L72" s="96" t="e">
        <f t="shared" si="14"/>
        <v>#REF!</v>
      </c>
      <c r="M72" s="96" t="e">
        <f t="shared" si="14"/>
        <v>#REF!</v>
      </c>
      <c r="N72" s="96" t="e">
        <f t="shared" si="14"/>
        <v>#REF!</v>
      </c>
      <c r="O72" s="96" t="e">
        <f t="shared" si="14"/>
        <v>#REF!</v>
      </c>
      <c r="P72" s="96" t="e">
        <f t="shared" si="14"/>
        <v>#REF!</v>
      </c>
    </row>
    <row r="73" spans="5:16" ht="15.75" thickBot="1" x14ac:dyDescent="0.3">
      <c r="E73" s="97" t="s">
        <v>71</v>
      </c>
      <c r="F73" s="98" t="e">
        <f>SUM(F69:F72)</f>
        <v>#REF!</v>
      </c>
      <c r="G73" s="98" t="e">
        <f t="shared" ref="G73:P73" si="15">SUM(G69:G72)</f>
        <v>#REF!</v>
      </c>
      <c r="H73" s="98" t="e">
        <f t="shared" si="15"/>
        <v>#REF!</v>
      </c>
      <c r="I73" s="98" t="e">
        <f t="shared" si="15"/>
        <v>#REF!</v>
      </c>
      <c r="J73" s="99" t="e">
        <f t="shared" si="15"/>
        <v>#REF!</v>
      </c>
      <c r="K73" s="99" t="e">
        <f t="shared" si="15"/>
        <v>#REF!</v>
      </c>
      <c r="L73" s="100" t="e">
        <f t="shared" si="15"/>
        <v>#REF!</v>
      </c>
      <c r="M73" s="101" t="e">
        <f t="shared" si="15"/>
        <v>#REF!</v>
      </c>
      <c r="N73" s="101" t="e">
        <f t="shared" si="15"/>
        <v>#REF!</v>
      </c>
      <c r="O73" s="101" t="e">
        <f t="shared" si="15"/>
        <v>#REF!</v>
      </c>
      <c r="P73" s="101" t="e">
        <f t="shared" si="15"/>
        <v>#REF!</v>
      </c>
    </row>
  </sheetData>
  <mergeCells count="48">
    <mergeCell ref="E66:E68"/>
    <mergeCell ref="F66:K66"/>
    <mergeCell ref="L66:P66"/>
    <mergeCell ref="G67:H67"/>
    <mergeCell ref="I67:K67"/>
    <mergeCell ref="M67:N67"/>
    <mergeCell ref="O67:P67"/>
    <mergeCell ref="E47:E49"/>
    <mergeCell ref="F47:K47"/>
    <mergeCell ref="L47:P47"/>
    <mergeCell ref="G48:H48"/>
    <mergeCell ref="I48:K48"/>
    <mergeCell ref="M48:N48"/>
    <mergeCell ref="O48:P48"/>
    <mergeCell ref="G30:H30"/>
    <mergeCell ref="I30:K30"/>
    <mergeCell ref="E38:E40"/>
    <mergeCell ref="F38:K38"/>
    <mergeCell ref="L38:P38"/>
    <mergeCell ref="G39:H39"/>
    <mergeCell ref="I39:K39"/>
    <mergeCell ref="M39:N39"/>
    <mergeCell ref="O39:P39"/>
    <mergeCell ref="F2:I2"/>
    <mergeCell ref="L2:O2"/>
    <mergeCell ref="E11:E13"/>
    <mergeCell ref="F11:K11"/>
    <mergeCell ref="L11:P11"/>
    <mergeCell ref="G12:H12"/>
    <mergeCell ref="I12:K12"/>
    <mergeCell ref="M12:N12"/>
    <mergeCell ref="O12:P12"/>
    <mergeCell ref="L20:P20"/>
    <mergeCell ref="M21:N21"/>
    <mergeCell ref="O21:P21"/>
    <mergeCell ref="E56:E58"/>
    <mergeCell ref="F56:K56"/>
    <mergeCell ref="L56:P56"/>
    <mergeCell ref="G57:H57"/>
    <mergeCell ref="I57:K57"/>
    <mergeCell ref="M57:N57"/>
    <mergeCell ref="O57:P57"/>
    <mergeCell ref="E20:E22"/>
    <mergeCell ref="F20:K20"/>
    <mergeCell ref="G21:H21"/>
    <mergeCell ref="I21:K21"/>
    <mergeCell ref="E29:E31"/>
    <mergeCell ref="F29:K29"/>
  </mergeCells>
  <pageMargins left="0.7" right="0.7" top="0.75" bottom="0.75" header="0.3" footer="0.3"/>
  <pageSetup scale="70" orientation="portrait" horizontalDpi="300" verticalDpi="300"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51663-3243-4F0A-99C7-FFCBD0BF14BB}">
  <sheetPr>
    <pageSetUpPr fitToPage="1"/>
  </sheetPr>
  <dimension ref="A1:I73"/>
  <sheetViews>
    <sheetView showGridLines="0" tabSelected="1" zoomScale="70" zoomScaleNormal="70" workbookViewId="0">
      <pane xSplit="3" ySplit="1" topLeftCell="D2" activePane="bottomRight" state="frozen"/>
      <selection pane="topRight" activeCell="B1" sqref="B1"/>
      <selection pane="bottomLeft" activeCell="A2" sqref="A2"/>
      <selection pane="bottomRight" activeCell="M9" sqref="M9"/>
    </sheetView>
  </sheetViews>
  <sheetFormatPr defaultColWidth="8.5703125" defaultRowHeight="15" x14ac:dyDescent="0.25"/>
  <cols>
    <col min="1" max="1" width="15.7109375" style="3" customWidth="1"/>
    <col min="2" max="2" width="16.28515625" style="3" customWidth="1"/>
    <col min="3" max="3" width="56.42578125" style="1" customWidth="1"/>
    <col min="4" max="4" width="21.5703125" style="3" customWidth="1"/>
    <col min="5" max="7" width="22.42578125" style="3" customWidth="1"/>
    <col min="8" max="8" width="18.7109375" style="3" bestFit="1" customWidth="1"/>
    <col min="9" max="9" width="29.140625" style="3" customWidth="1"/>
    <col min="10" max="16384" width="8.5703125" style="1"/>
  </cols>
  <sheetData>
    <row r="1" spans="1:9" s="113" customFormat="1" ht="78" customHeight="1" x14ac:dyDescent="0.25">
      <c r="A1" s="112" t="s">
        <v>235</v>
      </c>
      <c r="B1" s="112" t="s">
        <v>80</v>
      </c>
      <c r="C1" s="112" t="s">
        <v>81</v>
      </c>
      <c r="D1" s="112" t="s">
        <v>236</v>
      </c>
      <c r="E1" s="112" t="s">
        <v>237</v>
      </c>
      <c r="F1" s="112" t="s">
        <v>238</v>
      </c>
      <c r="G1" s="112" t="s">
        <v>239</v>
      </c>
      <c r="H1" s="112" t="s">
        <v>82</v>
      </c>
      <c r="I1" s="112" t="s">
        <v>240</v>
      </c>
    </row>
    <row r="2" spans="1:9" ht="36" customHeight="1" x14ac:dyDescent="0.25">
      <c r="A2" s="105">
        <v>471</v>
      </c>
      <c r="B2" s="114" t="s">
        <v>89</v>
      </c>
      <c r="C2" s="115" t="s">
        <v>90</v>
      </c>
      <c r="D2" s="114" t="s">
        <v>1558</v>
      </c>
      <c r="E2" s="116">
        <v>45162</v>
      </c>
      <c r="F2" s="116">
        <v>45366.761290659699</v>
      </c>
      <c r="G2" s="116">
        <v>45427.386805555601</v>
      </c>
      <c r="H2" s="106" t="s">
        <v>1559</v>
      </c>
      <c r="I2" s="117" t="s">
        <v>241</v>
      </c>
    </row>
    <row r="3" spans="1:9" ht="36" customHeight="1" x14ac:dyDescent="0.25">
      <c r="A3" s="105">
        <v>521</v>
      </c>
      <c r="B3" s="114" t="s">
        <v>1560</v>
      </c>
      <c r="C3" s="115" t="s">
        <v>83</v>
      </c>
      <c r="D3" s="114" t="s">
        <v>1561</v>
      </c>
      <c r="E3" s="116">
        <v>44551</v>
      </c>
      <c r="F3" s="116">
        <v>45195</v>
      </c>
      <c r="G3" s="116" t="s">
        <v>79</v>
      </c>
      <c r="H3" s="106" t="s">
        <v>118</v>
      </c>
      <c r="I3" s="7"/>
    </row>
    <row r="4" spans="1:9" ht="36" customHeight="1" x14ac:dyDescent="0.25">
      <c r="A4" s="105">
        <v>522</v>
      </c>
      <c r="B4" s="114" t="s">
        <v>1560</v>
      </c>
      <c r="C4" s="115" t="s">
        <v>131</v>
      </c>
      <c r="D4" s="114" t="s">
        <v>1562</v>
      </c>
      <c r="E4" s="114">
        <v>2025</v>
      </c>
      <c r="F4" s="114">
        <v>2025</v>
      </c>
      <c r="G4" s="114">
        <v>2025</v>
      </c>
      <c r="H4" s="106" t="s">
        <v>118</v>
      </c>
      <c r="I4" s="7"/>
    </row>
    <row r="5" spans="1:9" ht="36" customHeight="1" x14ac:dyDescent="0.25">
      <c r="A5" s="105">
        <v>553</v>
      </c>
      <c r="B5" s="114" t="s">
        <v>1560</v>
      </c>
      <c r="C5" s="115" t="s">
        <v>84</v>
      </c>
      <c r="D5" s="114" t="s">
        <v>1558</v>
      </c>
      <c r="E5" s="116">
        <v>44917</v>
      </c>
      <c r="F5" s="116">
        <v>45370.643168437498</v>
      </c>
      <c r="G5" s="116">
        <v>45517.5</v>
      </c>
      <c r="H5" s="106" t="s">
        <v>118</v>
      </c>
      <c r="I5" s="117" t="s">
        <v>241</v>
      </c>
    </row>
    <row r="6" spans="1:9" ht="36" customHeight="1" x14ac:dyDescent="0.25">
      <c r="A6" s="105">
        <v>558</v>
      </c>
      <c r="B6" s="114" t="s">
        <v>94</v>
      </c>
      <c r="C6" s="115" t="s">
        <v>95</v>
      </c>
      <c r="D6" s="114" t="s">
        <v>1558</v>
      </c>
      <c r="E6" s="116">
        <v>45105</v>
      </c>
      <c r="F6" s="116">
        <v>45236</v>
      </c>
      <c r="G6" s="116">
        <v>45327.5</v>
      </c>
      <c r="H6" s="106" t="s">
        <v>1559</v>
      </c>
      <c r="I6" s="117" t="s">
        <v>241</v>
      </c>
    </row>
    <row r="7" spans="1:9" ht="36" customHeight="1" x14ac:dyDescent="0.25">
      <c r="A7" s="105">
        <v>560</v>
      </c>
      <c r="B7" s="114" t="s">
        <v>133</v>
      </c>
      <c r="C7" s="115" t="s">
        <v>134</v>
      </c>
      <c r="D7" s="114" t="s">
        <v>1562</v>
      </c>
      <c r="E7" s="116" t="s">
        <v>79</v>
      </c>
      <c r="F7" s="116" t="s">
        <v>132</v>
      </c>
      <c r="G7" s="116" t="s">
        <v>132</v>
      </c>
      <c r="H7" s="106" t="s">
        <v>1559</v>
      </c>
      <c r="I7" s="7"/>
    </row>
    <row r="8" spans="1:9" ht="36" customHeight="1" x14ac:dyDescent="0.25">
      <c r="A8" s="105">
        <v>561</v>
      </c>
      <c r="B8" s="114" t="s">
        <v>85</v>
      </c>
      <c r="C8" s="115" t="s">
        <v>86</v>
      </c>
      <c r="D8" s="114" t="s">
        <v>1558</v>
      </c>
      <c r="E8" s="116">
        <v>44895</v>
      </c>
      <c r="F8" s="116">
        <v>45336.442884374999</v>
      </c>
      <c r="G8" s="116">
        <v>45376.5</v>
      </c>
      <c r="H8" s="106" t="s">
        <v>118</v>
      </c>
      <c r="I8" s="117" t="s">
        <v>241</v>
      </c>
    </row>
    <row r="9" spans="1:9" ht="36" customHeight="1" x14ac:dyDescent="0.25">
      <c r="A9" s="105">
        <v>563</v>
      </c>
      <c r="B9" s="114" t="s">
        <v>87</v>
      </c>
      <c r="C9" s="115" t="s">
        <v>88</v>
      </c>
      <c r="D9" s="114" t="s">
        <v>1558</v>
      </c>
      <c r="E9" s="116">
        <v>44923</v>
      </c>
      <c r="F9" s="116">
        <v>45350.633343865702</v>
      </c>
      <c r="G9" s="116">
        <v>45392.5</v>
      </c>
      <c r="H9" s="106" t="s">
        <v>118</v>
      </c>
      <c r="I9" s="117" t="s">
        <v>241</v>
      </c>
    </row>
    <row r="10" spans="1:9" ht="36" customHeight="1" x14ac:dyDescent="0.25">
      <c r="A10" s="105">
        <v>564</v>
      </c>
      <c r="B10" s="114" t="s">
        <v>96</v>
      </c>
      <c r="C10" s="115" t="s">
        <v>97</v>
      </c>
      <c r="D10" s="114" t="s">
        <v>1558</v>
      </c>
      <c r="E10" s="116">
        <v>45105</v>
      </c>
      <c r="F10" s="116">
        <v>45517.692436805599</v>
      </c>
      <c r="G10" s="116">
        <v>45561.5</v>
      </c>
      <c r="H10" s="106" t="s">
        <v>118</v>
      </c>
      <c r="I10" s="117" t="s">
        <v>241</v>
      </c>
    </row>
    <row r="11" spans="1:9" ht="36" customHeight="1" x14ac:dyDescent="0.25">
      <c r="A11" s="105">
        <v>566</v>
      </c>
      <c r="B11" s="114" t="s">
        <v>98</v>
      </c>
      <c r="C11" s="115" t="s">
        <v>99</v>
      </c>
      <c r="D11" s="114" t="s">
        <v>1558</v>
      </c>
      <c r="E11" s="116">
        <v>45099</v>
      </c>
      <c r="F11" s="116">
        <v>45463.725384722202</v>
      </c>
      <c r="G11" s="116">
        <v>45512.587500000001</v>
      </c>
      <c r="H11" s="106" t="s">
        <v>118</v>
      </c>
      <c r="I11" s="117" t="s">
        <v>241</v>
      </c>
    </row>
    <row r="12" spans="1:9" ht="36" customHeight="1" x14ac:dyDescent="0.25">
      <c r="A12" s="102">
        <v>573</v>
      </c>
      <c r="B12" s="114" t="s">
        <v>165</v>
      </c>
      <c r="C12" s="115" t="s">
        <v>166</v>
      </c>
      <c r="D12" s="114" t="s">
        <v>1558</v>
      </c>
      <c r="E12" s="116">
        <v>44924</v>
      </c>
      <c r="F12" s="116">
        <v>45322.428122453697</v>
      </c>
      <c r="G12" s="116">
        <v>45362.5</v>
      </c>
      <c r="H12" s="106" t="s">
        <v>1559</v>
      </c>
      <c r="I12" s="117" t="s">
        <v>241</v>
      </c>
    </row>
    <row r="13" spans="1:9" ht="36" customHeight="1" x14ac:dyDescent="0.25">
      <c r="A13" s="105">
        <v>599</v>
      </c>
      <c r="B13" s="114" t="s">
        <v>100</v>
      </c>
      <c r="C13" s="115" t="s">
        <v>101</v>
      </c>
      <c r="D13" s="114" t="s">
        <v>1558</v>
      </c>
      <c r="E13" s="116">
        <v>45091</v>
      </c>
      <c r="F13" s="116">
        <v>45282</v>
      </c>
      <c r="G13" s="116">
        <v>45320.5</v>
      </c>
      <c r="H13" s="106" t="s">
        <v>118</v>
      </c>
      <c r="I13" s="117" t="s">
        <v>241</v>
      </c>
    </row>
    <row r="14" spans="1:9" ht="36" customHeight="1" x14ac:dyDescent="0.25">
      <c r="A14" s="105">
        <v>600</v>
      </c>
      <c r="B14" s="114" t="s">
        <v>136</v>
      </c>
      <c r="C14" s="115" t="s">
        <v>137</v>
      </c>
      <c r="D14" s="114" t="s">
        <v>1562</v>
      </c>
      <c r="E14" s="116" t="s">
        <v>79</v>
      </c>
      <c r="F14" s="116" t="s">
        <v>132</v>
      </c>
      <c r="G14" s="116" t="s">
        <v>148</v>
      </c>
      <c r="H14" s="106" t="s">
        <v>118</v>
      </c>
      <c r="I14" s="7"/>
    </row>
    <row r="15" spans="1:9" ht="36" customHeight="1" x14ac:dyDescent="0.25">
      <c r="A15" s="105">
        <v>601</v>
      </c>
      <c r="B15" s="114" t="s">
        <v>102</v>
      </c>
      <c r="C15" s="115" t="s">
        <v>103</v>
      </c>
      <c r="D15" s="114" t="s">
        <v>1558</v>
      </c>
      <c r="E15" s="116">
        <v>45274</v>
      </c>
      <c r="F15" s="116">
        <v>45488.474875</v>
      </c>
      <c r="G15" s="116">
        <v>45574.5</v>
      </c>
      <c r="H15" s="106" t="s">
        <v>118</v>
      </c>
      <c r="I15" s="117" t="s">
        <v>241</v>
      </c>
    </row>
    <row r="16" spans="1:9" ht="36" customHeight="1" x14ac:dyDescent="0.25">
      <c r="A16" s="105">
        <v>604</v>
      </c>
      <c r="B16" s="114" t="s">
        <v>121</v>
      </c>
      <c r="C16" s="115" t="s">
        <v>122</v>
      </c>
      <c r="D16" s="114" t="s">
        <v>1558</v>
      </c>
      <c r="E16" s="116">
        <v>45379.518729895797</v>
      </c>
      <c r="F16" s="116">
        <v>45502.490879513898</v>
      </c>
      <c r="G16" s="116">
        <v>45560.5</v>
      </c>
      <c r="H16" s="106" t="s">
        <v>1559</v>
      </c>
      <c r="I16" s="117" t="s">
        <v>241</v>
      </c>
    </row>
    <row r="17" spans="1:9" ht="36" customHeight="1" x14ac:dyDescent="0.25">
      <c r="A17" s="105">
        <v>605</v>
      </c>
      <c r="B17" s="114" t="s">
        <v>138</v>
      </c>
      <c r="C17" s="115" t="s">
        <v>139</v>
      </c>
      <c r="D17" s="114" t="s">
        <v>1562</v>
      </c>
      <c r="E17" s="114">
        <v>2025</v>
      </c>
      <c r="F17" s="114">
        <v>2025</v>
      </c>
      <c r="G17" s="114">
        <v>2025</v>
      </c>
      <c r="H17" s="106" t="s">
        <v>118</v>
      </c>
      <c r="I17" s="7"/>
    </row>
    <row r="18" spans="1:9" ht="36" customHeight="1" x14ac:dyDescent="0.25">
      <c r="A18" s="105">
        <v>606</v>
      </c>
      <c r="B18" s="114" t="s">
        <v>140</v>
      </c>
      <c r="C18" s="115" t="s">
        <v>141</v>
      </c>
      <c r="D18" s="114" t="s">
        <v>1562</v>
      </c>
      <c r="E18" s="116" t="s">
        <v>79</v>
      </c>
      <c r="F18" s="116" t="s">
        <v>132</v>
      </c>
      <c r="G18" s="116" t="s">
        <v>148</v>
      </c>
      <c r="H18" s="106" t="s">
        <v>118</v>
      </c>
      <c r="I18" s="7"/>
    </row>
    <row r="19" spans="1:9" ht="36" customHeight="1" x14ac:dyDescent="0.25">
      <c r="A19" s="102">
        <v>607</v>
      </c>
      <c r="B19" s="114" t="s">
        <v>170</v>
      </c>
      <c r="C19" s="115" t="s">
        <v>171</v>
      </c>
      <c r="D19" s="114" t="s">
        <v>1558</v>
      </c>
      <c r="E19" s="116">
        <v>45098</v>
      </c>
      <c r="F19" s="116">
        <v>45428.462425231497</v>
      </c>
      <c r="G19" s="116">
        <v>45530.5</v>
      </c>
      <c r="H19" s="106" t="s">
        <v>1559</v>
      </c>
      <c r="I19" s="117" t="s">
        <v>241</v>
      </c>
    </row>
    <row r="20" spans="1:9" ht="36" customHeight="1" x14ac:dyDescent="0.25">
      <c r="A20" s="107">
        <v>647</v>
      </c>
      <c r="B20" s="114" t="s">
        <v>219</v>
      </c>
      <c r="C20" s="115" t="s">
        <v>220</v>
      </c>
      <c r="D20" s="114" t="s">
        <v>1558</v>
      </c>
      <c r="E20" s="116">
        <v>45170</v>
      </c>
      <c r="F20" s="116">
        <v>45357.4780278935</v>
      </c>
      <c r="G20" s="116">
        <v>45440.5</v>
      </c>
      <c r="H20" s="106" t="s">
        <v>1559</v>
      </c>
      <c r="I20" s="117" t="s">
        <v>241</v>
      </c>
    </row>
    <row r="21" spans="1:9" ht="36" customHeight="1" x14ac:dyDescent="0.25">
      <c r="A21" s="111">
        <v>651</v>
      </c>
      <c r="B21" s="114" t="s">
        <v>198</v>
      </c>
      <c r="C21" s="115" t="s">
        <v>199</v>
      </c>
      <c r="D21" s="114" t="s">
        <v>1558</v>
      </c>
      <c r="E21" s="116">
        <v>45259</v>
      </c>
      <c r="F21" s="116">
        <v>45314.685475891201</v>
      </c>
      <c r="G21" s="116">
        <v>45323.5</v>
      </c>
      <c r="H21" s="106" t="s">
        <v>118</v>
      </c>
      <c r="I21" s="117" t="s">
        <v>241</v>
      </c>
    </row>
    <row r="22" spans="1:9" ht="36" customHeight="1" x14ac:dyDescent="0.25">
      <c r="A22" s="102">
        <v>657</v>
      </c>
      <c r="B22" s="114" t="s">
        <v>172</v>
      </c>
      <c r="C22" s="115" t="s">
        <v>173</v>
      </c>
      <c r="D22" s="114" t="s">
        <v>1558</v>
      </c>
      <c r="E22" s="116">
        <v>45223</v>
      </c>
      <c r="F22" s="116">
        <v>45341.515920486097</v>
      </c>
      <c r="G22" s="116">
        <v>45390.5</v>
      </c>
      <c r="H22" s="106" t="s">
        <v>1559</v>
      </c>
      <c r="I22" s="117" t="s">
        <v>241</v>
      </c>
    </row>
    <row r="23" spans="1:9" ht="36" customHeight="1" x14ac:dyDescent="0.25">
      <c r="A23" s="102">
        <v>658</v>
      </c>
      <c r="B23" s="114" t="s">
        <v>174</v>
      </c>
      <c r="C23" s="115" t="s">
        <v>175</v>
      </c>
      <c r="D23" s="114" t="s">
        <v>1563</v>
      </c>
      <c r="E23" s="116">
        <v>45138</v>
      </c>
      <c r="F23" s="116" t="s">
        <v>79</v>
      </c>
      <c r="G23" s="116" t="s">
        <v>79</v>
      </c>
      <c r="H23" s="106" t="s">
        <v>1559</v>
      </c>
      <c r="I23" s="7"/>
    </row>
    <row r="24" spans="1:9" ht="36" customHeight="1" x14ac:dyDescent="0.25">
      <c r="A24" s="23">
        <v>659</v>
      </c>
      <c r="B24" s="114" t="s">
        <v>181</v>
      </c>
      <c r="C24" s="115" t="s">
        <v>182</v>
      </c>
      <c r="D24" s="114" t="s">
        <v>1562</v>
      </c>
      <c r="E24" s="116" t="s">
        <v>79</v>
      </c>
      <c r="F24" s="116" t="s">
        <v>135</v>
      </c>
      <c r="G24" s="116" t="s">
        <v>132</v>
      </c>
      <c r="H24" s="106" t="s">
        <v>1559</v>
      </c>
      <c r="I24" s="7"/>
    </row>
    <row r="25" spans="1:9" ht="36" customHeight="1" x14ac:dyDescent="0.25">
      <c r="A25" s="102">
        <v>660</v>
      </c>
      <c r="B25" s="114" t="s">
        <v>176</v>
      </c>
      <c r="C25" s="115" t="s">
        <v>177</v>
      </c>
      <c r="D25" s="114" t="s">
        <v>1563</v>
      </c>
      <c r="E25" s="116">
        <v>45279</v>
      </c>
      <c r="F25" s="116" t="s">
        <v>79</v>
      </c>
      <c r="G25" s="116" t="s">
        <v>79</v>
      </c>
      <c r="H25" s="106" t="s">
        <v>1559</v>
      </c>
      <c r="I25" s="7"/>
    </row>
    <row r="26" spans="1:9" ht="36" customHeight="1" x14ac:dyDescent="0.25">
      <c r="A26" s="102">
        <v>661</v>
      </c>
      <c r="B26" s="114" t="s">
        <v>179</v>
      </c>
      <c r="C26" s="115" t="s">
        <v>180</v>
      </c>
      <c r="D26" s="114" t="s">
        <v>1558</v>
      </c>
      <c r="E26" s="116">
        <v>45279</v>
      </c>
      <c r="F26" s="116">
        <v>45474.479191585699</v>
      </c>
      <c r="G26" s="116">
        <v>45513.5</v>
      </c>
      <c r="H26" s="106" t="s">
        <v>1559</v>
      </c>
      <c r="I26" s="117" t="s">
        <v>241</v>
      </c>
    </row>
    <row r="27" spans="1:9" ht="36" customHeight="1" x14ac:dyDescent="0.25">
      <c r="A27" s="105">
        <v>667</v>
      </c>
      <c r="B27" s="114" t="s">
        <v>104</v>
      </c>
      <c r="C27" s="115" t="s">
        <v>105</v>
      </c>
      <c r="D27" s="114" t="s">
        <v>1558</v>
      </c>
      <c r="E27" s="116">
        <v>45140</v>
      </c>
      <c r="F27" s="116">
        <v>45429.464048379603</v>
      </c>
      <c r="G27" s="116">
        <v>45482.5</v>
      </c>
      <c r="H27" s="106" t="s">
        <v>118</v>
      </c>
      <c r="I27" s="117" t="s">
        <v>241</v>
      </c>
    </row>
    <row r="28" spans="1:9" ht="36" customHeight="1" x14ac:dyDescent="0.25">
      <c r="A28" s="105">
        <v>668</v>
      </c>
      <c r="B28" s="114" t="s">
        <v>106</v>
      </c>
      <c r="C28" s="115" t="s">
        <v>107</v>
      </c>
      <c r="D28" s="114" t="s">
        <v>1561</v>
      </c>
      <c r="E28" s="116">
        <v>45049</v>
      </c>
      <c r="F28" s="116">
        <v>45558.6460584491</v>
      </c>
      <c r="G28" s="116" t="s">
        <v>79</v>
      </c>
      <c r="H28" s="106" t="s">
        <v>118</v>
      </c>
      <c r="I28" s="7"/>
    </row>
    <row r="29" spans="1:9" ht="36" customHeight="1" x14ac:dyDescent="0.25">
      <c r="A29" s="105">
        <v>679</v>
      </c>
      <c r="B29" s="114" t="s">
        <v>109</v>
      </c>
      <c r="C29" s="115" t="s">
        <v>110</v>
      </c>
      <c r="D29" s="114" t="s">
        <v>1558</v>
      </c>
      <c r="E29" s="116">
        <v>45272</v>
      </c>
      <c r="F29" s="116">
        <v>45379.352542210698</v>
      </c>
      <c r="G29" s="116">
        <v>45439.5</v>
      </c>
      <c r="H29" s="106" t="s">
        <v>1559</v>
      </c>
      <c r="I29" s="117" t="s">
        <v>241</v>
      </c>
    </row>
    <row r="30" spans="1:9" ht="36" customHeight="1" x14ac:dyDescent="0.25">
      <c r="A30" s="105">
        <v>681</v>
      </c>
      <c r="B30" s="114" t="s">
        <v>111</v>
      </c>
      <c r="C30" s="115" t="s">
        <v>112</v>
      </c>
      <c r="D30" s="114" t="s">
        <v>1558</v>
      </c>
      <c r="E30" s="116">
        <v>45238</v>
      </c>
      <c r="F30" s="116">
        <v>45401.853603321797</v>
      </c>
      <c r="G30" s="116">
        <v>45449.5</v>
      </c>
      <c r="H30" s="106" t="s">
        <v>1559</v>
      </c>
      <c r="I30" s="117" t="s">
        <v>241</v>
      </c>
    </row>
    <row r="31" spans="1:9" ht="36" customHeight="1" x14ac:dyDescent="0.25">
      <c r="A31" s="105">
        <v>686</v>
      </c>
      <c r="B31" s="114" t="s">
        <v>1560</v>
      </c>
      <c r="C31" s="115" t="s">
        <v>116</v>
      </c>
      <c r="D31" s="114" t="s">
        <v>1558</v>
      </c>
      <c r="E31" s="116">
        <v>45288</v>
      </c>
      <c r="F31" s="116">
        <v>45365.5835097569</v>
      </c>
      <c r="G31" s="116">
        <v>45391.5</v>
      </c>
      <c r="H31" s="106" t="s">
        <v>118</v>
      </c>
      <c r="I31" s="117" t="s">
        <v>241</v>
      </c>
    </row>
    <row r="32" spans="1:9" ht="36" customHeight="1" x14ac:dyDescent="0.25">
      <c r="A32" s="105">
        <v>690</v>
      </c>
      <c r="B32" s="114" t="s">
        <v>1560</v>
      </c>
      <c r="C32" s="115" t="s">
        <v>117</v>
      </c>
      <c r="D32" s="114" t="s">
        <v>1558</v>
      </c>
      <c r="E32" s="116">
        <v>45211</v>
      </c>
      <c r="F32" s="116">
        <v>45372.5106673958</v>
      </c>
      <c r="G32" s="116">
        <v>45405.5</v>
      </c>
      <c r="H32" s="106" t="s">
        <v>1559</v>
      </c>
      <c r="I32" s="117" t="s">
        <v>241</v>
      </c>
    </row>
    <row r="33" spans="1:9" ht="36" customHeight="1" x14ac:dyDescent="0.25">
      <c r="A33" s="111">
        <v>692</v>
      </c>
      <c r="B33" s="114" t="s">
        <v>1560</v>
      </c>
      <c r="C33" s="115" t="s">
        <v>200</v>
      </c>
      <c r="D33" s="114" t="s">
        <v>1558</v>
      </c>
      <c r="E33" s="116">
        <v>45273</v>
      </c>
      <c r="F33" s="116">
        <v>45369.610647569403</v>
      </c>
      <c r="G33" s="116">
        <v>45369.5</v>
      </c>
      <c r="H33" s="106" t="s">
        <v>118</v>
      </c>
      <c r="I33" s="117" t="s">
        <v>241</v>
      </c>
    </row>
    <row r="34" spans="1:9" ht="36" customHeight="1" x14ac:dyDescent="0.25">
      <c r="A34" s="105">
        <v>693</v>
      </c>
      <c r="B34" s="114" t="s">
        <v>1560</v>
      </c>
      <c r="C34" s="115" t="s">
        <v>119</v>
      </c>
      <c r="D34" s="114" t="s">
        <v>1558</v>
      </c>
      <c r="E34" s="116">
        <v>45273</v>
      </c>
      <c r="F34" s="116">
        <v>45428.822042361098</v>
      </c>
      <c r="G34" s="116">
        <v>45467.5</v>
      </c>
      <c r="H34" s="106" t="s">
        <v>1559</v>
      </c>
      <c r="I34" s="117" t="s">
        <v>241</v>
      </c>
    </row>
    <row r="35" spans="1:9" ht="36" customHeight="1" x14ac:dyDescent="0.25">
      <c r="A35" s="23">
        <v>697</v>
      </c>
      <c r="B35" s="114" t="s">
        <v>1560</v>
      </c>
      <c r="C35" s="115" t="s">
        <v>202</v>
      </c>
      <c r="D35" s="114" t="s">
        <v>1558</v>
      </c>
      <c r="E35" s="116">
        <v>45313.3375340278</v>
      </c>
      <c r="F35" s="116">
        <v>45330.45503125</v>
      </c>
      <c r="G35" s="116">
        <v>45348.5</v>
      </c>
      <c r="H35" s="106" t="s">
        <v>118</v>
      </c>
      <c r="I35" s="117" t="s">
        <v>241</v>
      </c>
    </row>
    <row r="36" spans="1:9" ht="36" customHeight="1" x14ac:dyDescent="0.25">
      <c r="A36" s="23">
        <v>698</v>
      </c>
      <c r="B36" s="114" t="s">
        <v>1560</v>
      </c>
      <c r="C36" s="115" t="s">
        <v>203</v>
      </c>
      <c r="D36" s="114" t="s">
        <v>1558</v>
      </c>
      <c r="E36" s="116">
        <v>45330.555571909703</v>
      </c>
      <c r="F36" s="116">
        <v>45366.558987268501</v>
      </c>
      <c r="G36" s="116">
        <v>45370.5</v>
      </c>
      <c r="H36" s="106" t="s">
        <v>118</v>
      </c>
      <c r="I36" s="117" t="s">
        <v>241</v>
      </c>
    </row>
    <row r="37" spans="1:9" ht="36" customHeight="1" x14ac:dyDescent="0.25">
      <c r="A37" s="23">
        <v>699</v>
      </c>
      <c r="B37" s="114" t="s">
        <v>208</v>
      </c>
      <c r="C37" s="115" t="s">
        <v>209</v>
      </c>
      <c r="D37" s="114" t="s">
        <v>1561</v>
      </c>
      <c r="E37" s="116">
        <v>45462.457054548599</v>
      </c>
      <c r="F37" s="116">
        <v>45560.4145278125</v>
      </c>
      <c r="G37" s="116" t="s">
        <v>79</v>
      </c>
      <c r="H37" s="106" t="s">
        <v>118</v>
      </c>
      <c r="I37" s="7"/>
    </row>
    <row r="38" spans="1:9" ht="36" customHeight="1" x14ac:dyDescent="0.25">
      <c r="A38" s="23">
        <v>700</v>
      </c>
      <c r="B38" s="114" t="s">
        <v>204</v>
      </c>
      <c r="C38" s="115" t="s">
        <v>205</v>
      </c>
      <c r="D38" s="114" t="s">
        <v>1558</v>
      </c>
      <c r="E38" s="116">
        <v>45425.480664270799</v>
      </c>
      <c r="F38" s="116">
        <v>45526.634417094901</v>
      </c>
      <c r="G38" s="116">
        <v>45538.5</v>
      </c>
      <c r="H38" s="106" t="s">
        <v>118</v>
      </c>
      <c r="I38" s="117" t="s">
        <v>241</v>
      </c>
    </row>
    <row r="39" spans="1:9" ht="36" customHeight="1" x14ac:dyDescent="0.25">
      <c r="A39" s="24">
        <v>703</v>
      </c>
      <c r="B39" s="114" t="s">
        <v>224</v>
      </c>
      <c r="C39" s="115" t="s">
        <v>225</v>
      </c>
      <c r="D39" s="114" t="s">
        <v>1563</v>
      </c>
      <c r="E39" s="116">
        <v>45551.655518402797</v>
      </c>
      <c r="F39" s="116" t="s">
        <v>79</v>
      </c>
      <c r="G39" s="116" t="s">
        <v>79</v>
      </c>
      <c r="H39" s="106" t="s">
        <v>1559</v>
      </c>
      <c r="I39" s="7"/>
    </row>
    <row r="40" spans="1:9" ht="36" customHeight="1" x14ac:dyDescent="0.25">
      <c r="A40" s="23">
        <v>704</v>
      </c>
      <c r="B40" s="114" t="s">
        <v>1560</v>
      </c>
      <c r="C40" s="115" t="s">
        <v>206</v>
      </c>
      <c r="D40" s="114" t="s">
        <v>1558</v>
      </c>
      <c r="E40" s="116">
        <v>45379.497671099503</v>
      </c>
      <c r="F40" s="116">
        <v>45568.102784294002</v>
      </c>
      <c r="G40" s="116">
        <v>45433.5</v>
      </c>
      <c r="H40" s="106" t="s">
        <v>118</v>
      </c>
      <c r="I40" s="117" t="s">
        <v>241</v>
      </c>
    </row>
    <row r="41" spans="1:9" ht="36" customHeight="1" x14ac:dyDescent="0.25">
      <c r="A41" s="105">
        <v>705</v>
      </c>
      <c r="B41" s="114" t="s">
        <v>1560</v>
      </c>
      <c r="C41" s="115" t="s">
        <v>125</v>
      </c>
      <c r="D41" s="114" t="s">
        <v>1558</v>
      </c>
      <c r="E41" s="116">
        <v>45436.5654909722</v>
      </c>
      <c r="F41" s="116">
        <v>45496.394483182899</v>
      </c>
      <c r="G41" s="116">
        <v>45504.5</v>
      </c>
      <c r="H41" s="106" t="s">
        <v>1559</v>
      </c>
      <c r="I41" s="117" t="s">
        <v>241</v>
      </c>
    </row>
    <row r="42" spans="1:9" ht="36" customHeight="1" x14ac:dyDescent="0.25">
      <c r="A42" s="105">
        <v>706</v>
      </c>
      <c r="B42" s="114" t="s">
        <v>1560</v>
      </c>
      <c r="C42" s="115" t="s">
        <v>126</v>
      </c>
      <c r="D42" s="114" t="s">
        <v>1558</v>
      </c>
      <c r="E42" s="116">
        <v>45425.4478803241</v>
      </c>
      <c r="F42" s="116">
        <v>45490.426092164402</v>
      </c>
      <c r="G42" s="116">
        <v>45491.5</v>
      </c>
      <c r="H42" s="106" t="s">
        <v>1559</v>
      </c>
      <c r="I42" s="117" t="s">
        <v>241</v>
      </c>
    </row>
    <row r="43" spans="1:9" ht="36" customHeight="1" x14ac:dyDescent="0.25">
      <c r="A43" s="105">
        <v>712</v>
      </c>
      <c r="B43" s="114" t="s">
        <v>1560</v>
      </c>
      <c r="C43" s="115" t="s">
        <v>128</v>
      </c>
      <c r="D43" s="114" t="s">
        <v>1558</v>
      </c>
      <c r="E43" s="116">
        <v>45414.540064351902</v>
      </c>
      <c r="F43" s="116">
        <v>45492.651421030103</v>
      </c>
      <c r="G43" s="116">
        <v>45560.526388888902</v>
      </c>
      <c r="H43" s="106" t="s">
        <v>1559</v>
      </c>
      <c r="I43" s="117" t="s">
        <v>241</v>
      </c>
    </row>
    <row r="44" spans="1:9" ht="36" customHeight="1" x14ac:dyDescent="0.25">
      <c r="A44" s="105">
        <v>713</v>
      </c>
      <c r="B44" s="114" t="s">
        <v>1560</v>
      </c>
      <c r="C44" s="115" t="s">
        <v>142</v>
      </c>
      <c r="D44" s="114" t="s">
        <v>1563</v>
      </c>
      <c r="E44" s="116">
        <v>45490.640459409697</v>
      </c>
      <c r="F44" s="116" t="s">
        <v>79</v>
      </c>
      <c r="G44" s="116" t="s">
        <v>79</v>
      </c>
      <c r="H44" s="106" t="s">
        <v>1559</v>
      </c>
      <c r="I44" s="7"/>
    </row>
    <row r="45" spans="1:9" ht="36" customHeight="1" x14ac:dyDescent="0.25">
      <c r="A45" s="105">
        <v>718</v>
      </c>
      <c r="B45" s="114" t="s">
        <v>1560</v>
      </c>
      <c r="C45" s="115" t="s">
        <v>144</v>
      </c>
      <c r="D45" s="114" t="s">
        <v>1563</v>
      </c>
      <c r="E45" s="116">
        <v>45573.642601006897</v>
      </c>
      <c r="F45" s="116" t="s">
        <v>135</v>
      </c>
      <c r="G45" s="116" t="s">
        <v>132</v>
      </c>
      <c r="H45" s="106" t="s">
        <v>1559</v>
      </c>
      <c r="I45" s="7"/>
    </row>
    <row r="46" spans="1:9" ht="36" customHeight="1" x14ac:dyDescent="0.25">
      <c r="A46" s="105">
        <v>720</v>
      </c>
      <c r="B46" s="114" t="s">
        <v>1560</v>
      </c>
      <c r="C46" s="115" t="s">
        <v>147</v>
      </c>
      <c r="D46" s="114" t="s">
        <v>1562</v>
      </c>
      <c r="E46" s="114">
        <v>2025</v>
      </c>
      <c r="F46" s="114">
        <v>2025</v>
      </c>
      <c r="G46" s="114">
        <v>2025</v>
      </c>
      <c r="H46" s="106" t="s">
        <v>118</v>
      </c>
      <c r="I46" s="7"/>
    </row>
    <row r="47" spans="1:9" ht="36" customHeight="1" x14ac:dyDescent="0.25">
      <c r="A47" s="105">
        <v>721</v>
      </c>
      <c r="B47" s="114" t="s">
        <v>149</v>
      </c>
      <c r="C47" s="115" t="s">
        <v>150</v>
      </c>
      <c r="D47" s="114" t="s">
        <v>1562</v>
      </c>
      <c r="E47" s="116" t="s">
        <v>79</v>
      </c>
      <c r="F47" s="116" t="s">
        <v>135</v>
      </c>
      <c r="G47" s="116" t="s">
        <v>132</v>
      </c>
      <c r="H47" s="106" t="s">
        <v>1559</v>
      </c>
      <c r="I47" s="7"/>
    </row>
    <row r="48" spans="1:9" ht="36" customHeight="1" x14ac:dyDescent="0.25">
      <c r="A48" s="105">
        <v>722</v>
      </c>
      <c r="B48" s="114" t="s">
        <v>151</v>
      </c>
      <c r="C48" s="115" t="s">
        <v>152</v>
      </c>
      <c r="D48" s="114" t="s">
        <v>1562</v>
      </c>
      <c r="E48" s="116" t="s">
        <v>79</v>
      </c>
      <c r="F48" s="116" t="s">
        <v>132</v>
      </c>
      <c r="G48" s="116" t="s">
        <v>148</v>
      </c>
      <c r="H48" s="106" t="s">
        <v>118</v>
      </c>
      <c r="I48" s="7"/>
    </row>
    <row r="49" spans="1:9" ht="36" customHeight="1" x14ac:dyDescent="0.25">
      <c r="A49" s="105">
        <v>723</v>
      </c>
      <c r="B49" s="114" t="s">
        <v>153</v>
      </c>
      <c r="C49" s="115" t="s">
        <v>154</v>
      </c>
      <c r="D49" s="114" t="s">
        <v>1562</v>
      </c>
      <c r="E49" s="116" t="s">
        <v>79</v>
      </c>
      <c r="F49" s="116" t="s">
        <v>132</v>
      </c>
      <c r="G49" s="116" t="s">
        <v>148</v>
      </c>
      <c r="H49" s="106" t="s">
        <v>118</v>
      </c>
      <c r="I49" s="7"/>
    </row>
    <row r="50" spans="1:9" ht="36" customHeight="1" x14ac:dyDescent="0.25">
      <c r="A50" s="105">
        <v>724</v>
      </c>
      <c r="B50" s="114" t="s">
        <v>155</v>
      </c>
      <c r="C50" s="115" t="s">
        <v>156</v>
      </c>
      <c r="D50" s="114" t="s">
        <v>1562</v>
      </c>
      <c r="E50" s="116" t="s">
        <v>79</v>
      </c>
      <c r="F50" s="116" t="s">
        <v>132</v>
      </c>
      <c r="G50" s="116" t="s">
        <v>148</v>
      </c>
      <c r="H50" s="106" t="s">
        <v>118</v>
      </c>
      <c r="I50" s="7"/>
    </row>
    <row r="51" spans="1:9" ht="36" customHeight="1" x14ac:dyDescent="0.25">
      <c r="A51" s="105">
        <v>725</v>
      </c>
      <c r="B51" s="114" t="s">
        <v>1560</v>
      </c>
      <c r="C51" s="115" t="s">
        <v>157</v>
      </c>
      <c r="D51" s="114" t="s">
        <v>1562</v>
      </c>
      <c r="E51" s="116" t="s">
        <v>79</v>
      </c>
      <c r="F51" s="116" t="s">
        <v>132</v>
      </c>
      <c r="G51" s="116" t="s">
        <v>148</v>
      </c>
      <c r="H51" s="106" t="s">
        <v>118</v>
      </c>
      <c r="I51" s="7"/>
    </row>
    <row r="52" spans="1:9" ht="36" customHeight="1" x14ac:dyDescent="0.25">
      <c r="A52" s="105">
        <v>726</v>
      </c>
      <c r="B52" s="114" t="s">
        <v>1560</v>
      </c>
      <c r="C52" s="115" t="s">
        <v>1549</v>
      </c>
      <c r="D52" s="114" t="s">
        <v>1562</v>
      </c>
      <c r="E52" s="116" t="s">
        <v>79</v>
      </c>
      <c r="F52" s="116" t="s">
        <v>132</v>
      </c>
      <c r="G52" s="116" t="s">
        <v>148</v>
      </c>
      <c r="H52" s="106" t="s">
        <v>118</v>
      </c>
      <c r="I52" s="7"/>
    </row>
    <row r="53" spans="1:9" ht="36" customHeight="1" x14ac:dyDescent="0.25">
      <c r="A53" s="105">
        <v>727</v>
      </c>
      <c r="B53" s="114" t="s">
        <v>1560</v>
      </c>
      <c r="C53" s="115" t="s">
        <v>158</v>
      </c>
      <c r="D53" s="114" t="s">
        <v>1562</v>
      </c>
      <c r="E53" s="114">
        <v>2025</v>
      </c>
      <c r="F53" s="114">
        <v>2025</v>
      </c>
      <c r="G53" s="114">
        <v>2025</v>
      </c>
      <c r="H53" s="106" t="s">
        <v>1559</v>
      </c>
      <c r="I53" s="7"/>
    </row>
    <row r="54" spans="1:9" ht="36" customHeight="1" x14ac:dyDescent="0.25">
      <c r="A54" s="105">
        <v>730</v>
      </c>
      <c r="B54" s="114" t="s">
        <v>1560</v>
      </c>
      <c r="C54" s="115" t="s">
        <v>159</v>
      </c>
      <c r="D54" s="114" t="s">
        <v>1563</v>
      </c>
      <c r="E54" s="116">
        <v>45509.516705092603</v>
      </c>
      <c r="F54" s="116" t="s">
        <v>135</v>
      </c>
      <c r="G54" s="116" t="s">
        <v>132</v>
      </c>
      <c r="H54" s="106" t="s">
        <v>1559</v>
      </c>
      <c r="I54" s="7"/>
    </row>
    <row r="55" spans="1:9" ht="36" customHeight="1" x14ac:dyDescent="0.25">
      <c r="A55" s="105">
        <v>733</v>
      </c>
      <c r="B55" s="114" t="s">
        <v>1560</v>
      </c>
      <c r="C55" s="115" t="s">
        <v>160</v>
      </c>
      <c r="D55" s="114" t="s">
        <v>1562</v>
      </c>
      <c r="E55" s="114">
        <v>2025</v>
      </c>
      <c r="F55" s="114">
        <v>2025</v>
      </c>
      <c r="G55" s="114">
        <v>2025</v>
      </c>
      <c r="H55" s="106" t="s">
        <v>1559</v>
      </c>
      <c r="I55" s="7"/>
    </row>
    <row r="56" spans="1:9" ht="36" customHeight="1" x14ac:dyDescent="0.25">
      <c r="A56" s="105">
        <v>734</v>
      </c>
      <c r="B56" s="114" t="s">
        <v>1560</v>
      </c>
      <c r="C56" s="115" t="s">
        <v>161</v>
      </c>
      <c r="D56" s="114" t="s">
        <v>1563</v>
      </c>
      <c r="E56" s="116">
        <v>45496.453608414296</v>
      </c>
      <c r="F56" s="116" t="s">
        <v>79</v>
      </c>
      <c r="G56" s="116" t="s">
        <v>135</v>
      </c>
      <c r="H56" s="106" t="s">
        <v>1559</v>
      </c>
      <c r="I56" s="7"/>
    </row>
    <row r="57" spans="1:9" ht="36" customHeight="1" x14ac:dyDescent="0.25">
      <c r="A57" s="105">
        <v>735</v>
      </c>
      <c r="B57" s="114" t="s">
        <v>1560</v>
      </c>
      <c r="C57" s="115" t="s">
        <v>162</v>
      </c>
      <c r="D57" s="114" t="s">
        <v>1562</v>
      </c>
      <c r="E57" s="116" t="s">
        <v>79</v>
      </c>
      <c r="F57" s="116" t="s">
        <v>135</v>
      </c>
      <c r="G57" s="116" t="s">
        <v>135</v>
      </c>
      <c r="H57" s="106" t="s">
        <v>1559</v>
      </c>
      <c r="I57" s="7"/>
    </row>
    <row r="58" spans="1:9" ht="36" customHeight="1" x14ac:dyDescent="0.25">
      <c r="A58" s="110">
        <v>736</v>
      </c>
      <c r="B58" s="114" t="s">
        <v>1560</v>
      </c>
      <c r="C58" s="115" t="s">
        <v>183</v>
      </c>
      <c r="D58" s="114" t="s">
        <v>1562</v>
      </c>
      <c r="E58" s="116" t="s">
        <v>79</v>
      </c>
      <c r="F58" s="116" t="s">
        <v>135</v>
      </c>
      <c r="G58" s="116" t="s">
        <v>135</v>
      </c>
      <c r="H58" s="106" t="s">
        <v>1559</v>
      </c>
      <c r="I58" s="7"/>
    </row>
    <row r="59" spans="1:9" ht="36" customHeight="1" x14ac:dyDescent="0.25">
      <c r="A59" s="23">
        <v>737</v>
      </c>
      <c r="B59" s="114" t="s">
        <v>1560</v>
      </c>
      <c r="C59" s="115" t="s">
        <v>184</v>
      </c>
      <c r="D59" s="114" t="s">
        <v>1563</v>
      </c>
      <c r="E59" s="116">
        <v>45461.428555208302</v>
      </c>
      <c r="F59" s="116" t="s">
        <v>79</v>
      </c>
      <c r="G59" s="116" t="s">
        <v>79</v>
      </c>
      <c r="H59" s="106" t="s">
        <v>118</v>
      </c>
      <c r="I59" s="7"/>
    </row>
    <row r="60" spans="1:9" ht="36" customHeight="1" x14ac:dyDescent="0.25">
      <c r="A60" s="23">
        <v>738</v>
      </c>
      <c r="B60" s="114" t="s">
        <v>185</v>
      </c>
      <c r="C60" s="115" t="s">
        <v>186</v>
      </c>
      <c r="D60" s="114" t="s">
        <v>1563</v>
      </c>
      <c r="E60" s="116">
        <v>45495.417533599502</v>
      </c>
      <c r="F60" s="116" t="s">
        <v>79</v>
      </c>
      <c r="G60" s="116" t="s">
        <v>135</v>
      </c>
      <c r="H60" s="106" t="s">
        <v>1559</v>
      </c>
      <c r="I60" s="7"/>
    </row>
    <row r="61" spans="1:9" ht="36" customHeight="1" x14ac:dyDescent="0.25">
      <c r="A61" s="23">
        <v>739</v>
      </c>
      <c r="B61" s="114" t="s">
        <v>187</v>
      </c>
      <c r="C61" s="115" t="s">
        <v>188</v>
      </c>
      <c r="D61" s="114" t="s">
        <v>1563</v>
      </c>
      <c r="E61" s="116">
        <v>45476.430888425901</v>
      </c>
      <c r="F61" s="116" t="s">
        <v>79</v>
      </c>
      <c r="G61" s="116" t="s">
        <v>79</v>
      </c>
      <c r="H61" s="106" t="s">
        <v>1559</v>
      </c>
      <c r="I61" s="7"/>
    </row>
    <row r="62" spans="1:9" ht="36" customHeight="1" x14ac:dyDescent="0.25">
      <c r="A62" s="22">
        <v>740</v>
      </c>
      <c r="B62" s="114" t="s">
        <v>189</v>
      </c>
      <c r="C62" s="115" t="s">
        <v>190</v>
      </c>
      <c r="D62" s="114" t="s">
        <v>1562</v>
      </c>
      <c r="E62" s="116" t="s">
        <v>79</v>
      </c>
      <c r="F62" s="116" t="s">
        <v>132</v>
      </c>
      <c r="G62" s="116" t="s">
        <v>148</v>
      </c>
      <c r="H62" s="106" t="s">
        <v>118</v>
      </c>
      <c r="I62" s="7"/>
    </row>
    <row r="63" spans="1:9" ht="36" customHeight="1" x14ac:dyDescent="0.25">
      <c r="A63" s="23">
        <v>741</v>
      </c>
      <c r="B63" s="114" t="s">
        <v>1560</v>
      </c>
      <c r="C63" s="115" t="s">
        <v>191</v>
      </c>
      <c r="D63" s="114" t="s">
        <v>1562</v>
      </c>
      <c r="E63" s="116" t="s">
        <v>79</v>
      </c>
      <c r="F63" s="116" t="s">
        <v>135</v>
      </c>
      <c r="G63" s="116" t="s">
        <v>135</v>
      </c>
      <c r="H63" s="106" t="s">
        <v>1559</v>
      </c>
      <c r="I63" s="7"/>
    </row>
    <row r="64" spans="1:9" ht="36" customHeight="1" x14ac:dyDescent="0.25">
      <c r="A64" s="23">
        <v>742</v>
      </c>
      <c r="B64" s="114" t="s">
        <v>192</v>
      </c>
      <c r="C64" s="115" t="s">
        <v>193</v>
      </c>
      <c r="D64" s="114" t="s">
        <v>1562</v>
      </c>
      <c r="E64" s="116" t="s">
        <v>79</v>
      </c>
      <c r="F64" s="116" t="s">
        <v>132</v>
      </c>
      <c r="G64" s="116" t="s">
        <v>148</v>
      </c>
      <c r="H64" s="106" t="s">
        <v>1559</v>
      </c>
      <c r="I64" s="7"/>
    </row>
    <row r="65" spans="1:9" ht="36" customHeight="1" x14ac:dyDescent="0.25">
      <c r="A65" s="23">
        <v>743</v>
      </c>
      <c r="B65" s="114" t="s">
        <v>194</v>
      </c>
      <c r="C65" s="115" t="s">
        <v>1550</v>
      </c>
      <c r="D65" s="114" t="s">
        <v>1562</v>
      </c>
      <c r="E65" s="116" t="s">
        <v>79</v>
      </c>
      <c r="F65" s="116" t="s">
        <v>132</v>
      </c>
      <c r="G65" s="116" t="s">
        <v>148</v>
      </c>
      <c r="H65" s="106" t="s">
        <v>1559</v>
      </c>
      <c r="I65" s="7"/>
    </row>
    <row r="66" spans="1:9" ht="36" customHeight="1" x14ac:dyDescent="0.25">
      <c r="A66" s="23">
        <v>744</v>
      </c>
      <c r="B66" s="114" t="s">
        <v>195</v>
      </c>
      <c r="C66" s="115" t="s">
        <v>196</v>
      </c>
      <c r="D66" s="114" t="s">
        <v>1562</v>
      </c>
      <c r="E66" s="116" t="s">
        <v>79</v>
      </c>
      <c r="F66" s="116" t="s">
        <v>132</v>
      </c>
      <c r="G66" s="116" t="s">
        <v>148</v>
      </c>
      <c r="H66" s="106" t="s">
        <v>1559</v>
      </c>
      <c r="I66" s="7"/>
    </row>
    <row r="67" spans="1:9" ht="36" customHeight="1" x14ac:dyDescent="0.25">
      <c r="A67" s="23">
        <v>745</v>
      </c>
      <c r="B67" s="114" t="s">
        <v>1560</v>
      </c>
      <c r="C67" s="115" t="s">
        <v>207</v>
      </c>
      <c r="D67" s="114" t="s">
        <v>1558</v>
      </c>
      <c r="E67" s="116">
        <v>45443.431758368097</v>
      </c>
      <c r="F67" s="116">
        <v>45506.6434022338</v>
      </c>
      <c r="G67" s="116">
        <v>45523.5</v>
      </c>
      <c r="H67" s="106" t="s">
        <v>118</v>
      </c>
      <c r="I67" s="117" t="s">
        <v>241</v>
      </c>
    </row>
    <row r="68" spans="1:9" ht="36" customHeight="1" x14ac:dyDescent="0.25">
      <c r="A68" s="23">
        <v>746</v>
      </c>
      <c r="B68" s="114" t="s">
        <v>210</v>
      </c>
      <c r="C68" s="115" t="s">
        <v>211</v>
      </c>
      <c r="D68" s="114" t="s">
        <v>1563</v>
      </c>
      <c r="E68" s="116">
        <v>45498.471570682901</v>
      </c>
      <c r="F68" s="116" t="s">
        <v>79</v>
      </c>
      <c r="G68" s="116" t="s">
        <v>79</v>
      </c>
      <c r="H68" s="106" t="s">
        <v>118</v>
      </c>
      <c r="I68" s="7"/>
    </row>
    <row r="69" spans="1:9" ht="36" customHeight="1" x14ac:dyDescent="0.25">
      <c r="A69" s="23">
        <v>747</v>
      </c>
      <c r="B69" s="114" t="s">
        <v>212</v>
      </c>
      <c r="C69" s="115" t="s">
        <v>213</v>
      </c>
      <c r="D69" s="114" t="s">
        <v>1563</v>
      </c>
      <c r="E69" s="116">
        <v>45562.690509756903</v>
      </c>
      <c r="F69" s="116" t="s">
        <v>79</v>
      </c>
      <c r="G69" s="116" t="s">
        <v>135</v>
      </c>
      <c r="H69" s="106" t="s">
        <v>118</v>
      </c>
      <c r="I69" s="7"/>
    </row>
    <row r="70" spans="1:9" ht="36" customHeight="1" x14ac:dyDescent="0.25">
      <c r="A70" s="23">
        <v>748</v>
      </c>
      <c r="B70" s="114" t="s">
        <v>1560</v>
      </c>
      <c r="C70" s="115" t="s">
        <v>215</v>
      </c>
      <c r="D70" s="114" t="s">
        <v>1562</v>
      </c>
      <c r="E70" s="116" t="s">
        <v>79</v>
      </c>
      <c r="F70" s="116" t="s">
        <v>79</v>
      </c>
      <c r="G70" s="116" t="s">
        <v>135</v>
      </c>
      <c r="H70" s="106" t="s">
        <v>118</v>
      </c>
      <c r="I70" s="7"/>
    </row>
    <row r="71" spans="1:9" ht="36" customHeight="1" x14ac:dyDescent="0.25">
      <c r="A71" s="105">
        <v>761</v>
      </c>
      <c r="B71" s="114" t="s">
        <v>1560</v>
      </c>
      <c r="C71" s="115" t="s">
        <v>163</v>
      </c>
      <c r="D71" s="114" t="s">
        <v>1558</v>
      </c>
      <c r="E71" s="116">
        <v>45455.460452430598</v>
      </c>
      <c r="F71" s="116">
        <v>45532.595010300902</v>
      </c>
      <c r="G71" s="116">
        <v>45546.5</v>
      </c>
      <c r="H71" s="106" t="s">
        <v>1559</v>
      </c>
      <c r="I71" s="117" t="s">
        <v>241</v>
      </c>
    </row>
    <row r="72" spans="1:9" ht="36" customHeight="1" x14ac:dyDescent="0.25">
      <c r="A72" s="105">
        <v>765</v>
      </c>
      <c r="B72" s="114" t="s">
        <v>1560</v>
      </c>
      <c r="C72" s="115" t="s">
        <v>129</v>
      </c>
      <c r="D72" s="114" t="s">
        <v>1561</v>
      </c>
      <c r="E72" s="116">
        <v>45425.470943599503</v>
      </c>
      <c r="F72" s="116">
        <v>45568.7909160532</v>
      </c>
      <c r="G72" s="116" t="s">
        <v>79</v>
      </c>
      <c r="H72" s="106" t="s">
        <v>1559</v>
      </c>
      <c r="I72" s="7"/>
    </row>
    <row r="73" spans="1:9" ht="36" customHeight="1" x14ac:dyDescent="0.25">
      <c r="A73" s="23">
        <v>770</v>
      </c>
      <c r="B73" s="114" t="s">
        <v>1560</v>
      </c>
      <c r="C73" s="115" t="s">
        <v>1516</v>
      </c>
      <c r="D73" s="114" t="s">
        <v>1558</v>
      </c>
      <c r="E73" s="116">
        <v>45498.617044479201</v>
      </c>
      <c r="F73" s="116">
        <v>45552.385332986101</v>
      </c>
      <c r="G73" s="116">
        <v>45575.5</v>
      </c>
      <c r="H73" s="106" t="s">
        <v>118</v>
      </c>
      <c r="I73" s="117" t="s">
        <v>241</v>
      </c>
    </row>
  </sheetData>
  <autoFilter ref="A1:I73" xr:uid="{00000000-0009-0000-0000-000009000000}"/>
  <conditionalFormatting sqref="A2:I73">
    <cfRule type="expression" dxfId="3" priority="21">
      <formula>$D2="Non ancora programmata"</formula>
    </cfRule>
    <cfRule type="expression" dxfId="2" priority="22">
      <formula>$D2="Bandita"</formula>
    </cfRule>
    <cfRule type="expression" dxfId="1" priority="23">
      <formula>$D2="Aggiudicata"</formula>
    </cfRule>
    <cfRule type="expression" dxfId="0" priority="24">
      <formula>$D2="Attivata"</formula>
    </cfRule>
  </conditionalFormatting>
  <hyperlinks>
    <hyperlink ref="I6" r:id="rId1" xr:uid="{503E31DE-B6C4-4231-B40F-4561BF6DA327}"/>
    <hyperlink ref="I8" r:id="rId2" xr:uid="{CC592A3B-D926-4CAF-B86C-66143F063CC5}"/>
    <hyperlink ref="I12" r:id="rId3" xr:uid="{8F2E58BC-37C1-40E6-AE60-5DF6619A48BA}"/>
    <hyperlink ref="I13" r:id="rId4" xr:uid="{2351974C-181E-4590-A045-8F394902488F}"/>
    <hyperlink ref="I21" r:id="rId5" xr:uid="{A7BEC4F4-3DBF-4160-A5FB-3D47DF06C9C6}"/>
    <hyperlink ref="I33" r:id="rId6" xr:uid="{5F181166-ECA4-4A07-B54B-F871C8B14E80}"/>
    <hyperlink ref="I35" r:id="rId7" xr:uid="{4F27CD6F-C1D5-4360-9949-80CEAD93EA21}"/>
    <hyperlink ref="I36" r:id="rId8" xr:uid="{2DEE030B-63DE-4A9B-A120-A3E0C2E3026A}"/>
    <hyperlink ref="I2" r:id="rId9" xr:uid="{BF3E238F-A12D-4845-9B1D-CE1467797391}"/>
    <hyperlink ref="I20" r:id="rId10" xr:uid="{A00151D1-D56E-4873-BBB2-EA47B7C447DC}"/>
    <hyperlink ref="I22" r:id="rId11" xr:uid="{5910918A-3D7C-49C2-8FB1-14346358AC22}"/>
    <hyperlink ref="I29" r:id="rId12" xr:uid="{DE5FB5AF-E4F8-41B1-995E-3877E209FB20}"/>
    <hyperlink ref="I30" r:id="rId13" xr:uid="{B40A2405-0604-4CA8-A7CD-C392CB69FDD5}"/>
    <hyperlink ref="I31" r:id="rId14" xr:uid="{B1963A2A-BFA9-4A91-9A9D-2B2E3D17EFDC}"/>
    <hyperlink ref="I32" r:id="rId15" xr:uid="{8D20A17F-CFBF-436D-B730-BE48881F0342}"/>
    <hyperlink ref="I34" r:id="rId16" xr:uid="{1D0B779D-7E6A-43B4-80A4-3DB17FB4E426}"/>
    <hyperlink ref="I40" r:id="rId17" xr:uid="{2A75818D-3A9B-4002-889D-8FC3FC5E52D5}"/>
    <hyperlink ref="I9" r:id="rId18" xr:uid="{D7BE05F5-D34E-4C71-9B0A-271927B153B7}"/>
    <hyperlink ref="I5" r:id="rId19" xr:uid="{30D40F45-FBA3-4679-AB1A-70E6080FF8BD}"/>
    <hyperlink ref="I10" r:id="rId20" xr:uid="{260642CC-F04B-48AF-BEFA-98E70357D5EB}"/>
    <hyperlink ref="I11" r:id="rId21" xr:uid="{CD491F82-BAF5-4E25-979B-532CF68143D7}"/>
    <hyperlink ref="I15" r:id="rId22" xr:uid="{F3D67D68-428D-4BD3-B62E-23C24EA278DD}"/>
    <hyperlink ref="I16" r:id="rId23" xr:uid="{C8D94E28-1710-42F2-8DD6-2025A2CEEAC9}"/>
    <hyperlink ref="I19" r:id="rId24" xr:uid="{FE72B2FB-5DE7-4CAF-94B8-6B1AE1BF3BBC}"/>
    <hyperlink ref="I26" r:id="rId25" xr:uid="{D578AE6E-C440-4A6A-82F0-14414591C328}"/>
    <hyperlink ref="I27" r:id="rId26" xr:uid="{211EDE78-4F6D-453E-9A12-C2A63A33FABF}"/>
    <hyperlink ref="I38" r:id="rId27" xr:uid="{FE81C149-1399-45E7-8DF3-F5DD628ACC76}"/>
    <hyperlink ref="I41" r:id="rId28" xr:uid="{4F9DDA57-DAAF-4381-B2E6-CF589A110C60}"/>
    <hyperlink ref="I42" r:id="rId29" xr:uid="{93C16C3B-4252-4E45-A631-F46F9ED79C59}"/>
    <hyperlink ref="I43" r:id="rId30" xr:uid="{029FE194-8E98-4D32-BD62-A1FB14998035}"/>
    <hyperlink ref="I67" r:id="rId31" xr:uid="{D40EC03A-2D0A-47B3-ABEF-73FCE8255837}"/>
    <hyperlink ref="I71" r:id="rId32" xr:uid="{F5FC2437-2EB7-4A06-B57A-B8315CDE735D}"/>
    <hyperlink ref="I73" r:id="rId33" xr:uid="{7FB40FDE-F6B6-4E3D-B336-A1D16486E0BB}"/>
  </hyperlinks>
  <pageMargins left="0.7" right="0.7" top="0.75" bottom="0.75" header="0.3" footer="0.3"/>
  <pageSetup scale="25" fitToHeight="0" orientation="landscape" horizontalDpi="300" verticalDpi="300" r:id="rId34"/>
  <customProperties>
    <customPr name="_pios_id" r:id="rId35"/>
  </customProperties>
  <drawing r:id="rId3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54E2D-FA35-4982-ABB0-602D0C31CE20}">
  <sheetPr>
    <tabColor rgb="FFFFC000"/>
  </sheetPr>
  <dimension ref="A1:AT40"/>
  <sheetViews>
    <sheetView workbookViewId="0">
      <selection activeCell="D1" sqref="D1"/>
    </sheetView>
  </sheetViews>
  <sheetFormatPr defaultRowHeight="15" x14ac:dyDescent="0.25"/>
  <cols>
    <col min="1" max="1" width="26.28515625" customWidth="1"/>
    <col min="2" max="2" width="11.42578125" customWidth="1"/>
    <col min="3" max="3" width="11.85546875" customWidth="1"/>
    <col min="4" max="4" width="13.5703125" customWidth="1"/>
    <col min="5" max="5" width="31.5703125" customWidth="1"/>
    <col min="6" max="6" width="39.42578125" customWidth="1"/>
    <col min="7" max="7" width="55.5703125" customWidth="1"/>
    <col min="8" max="8" width="13.5703125" customWidth="1"/>
    <col min="9" max="9" width="11.28515625" customWidth="1"/>
    <col min="10" max="10" width="19.5703125" customWidth="1"/>
    <col min="11" max="11" width="25.5703125" customWidth="1"/>
    <col min="12" max="13" width="14.85546875" customWidth="1"/>
    <col min="14" max="14" width="10.7109375" customWidth="1"/>
    <col min="15" max="15" width="13.85546875" customWidth="1"/>
    <col min="16" max="16" width="11.85546875" customWidth="1"/>
    <col min="17" max="17" width="13.85546875" customWidth="1"/>
    <col min="18" max="18" width="14.85546875" customWidth="1"/>
    <col min="19" max="20" width="15.42578125" customWidth="1"/>
    <col min="21" max="21" width="10.7109375" customWidth="1"/>
    <col min="22" max="22" width="13.85546875" customWidth="1"/>
    <col min="23" max="23" width="11.85546875" customWidth="1"/>
    <col min="24" max="24" width="14.85546875" customWidth="1"/>
    <col min="25" max="27" width="10.7109375" customWidth="1"/>
    <col min="28" max="28" width="13.85546875" customWidth="1"/>
    <col min="29" max="29" width="13.5703125" customWidth="1"/>
    <col min="30" max="30" width="11.42578125" customWidth="1"/>
    <col min="31" max="31" width="14.42578125" customWidth="1"/>
    <col min="32" max="32" width="14.7109375" customWidth="1"/>
    <col min="33" max="33" width="12.140625" customWidth="1"/>
    <col min="34" max="34" width="11.42578125" customWidth="1"/>
    <col min="35" max="35" width="14.7109375" customWidth="1"/>
    <col min="36" max="36" width="11.42578125" customWidth="1"/>
    <col min="37" max="38" width="15.140625" customWidth="1"/>
    <col min="39" max="40" width="11.42578125" customWidth="1"/>
    <col min="41" max="42" width="13" customWidth="1"/>
    <col min="43" max="43" width="15.42578125" customWidth="1"/>
    <col min="44" max="44" width="13.5703125" customWidth="1"/>
    <col min="45" max="45" width="11.42578125" customWidth="1"/>
    <col min="46" max="46" width="13.5703125" customWidth="1"/>
  </cols>
  <sheetData>
    <row r="1" spans="1:46" s="118" customFormat="1" ht="66.599999999999994" customHeight="1" x14ac:dyDescent="0.2">
      <c r="A1" s="125" t="s">
        <v>250</v>
      </c>
      <c r="B1" s="125" t="s">
        <v>251</v>
      </c>
      <c r="C1" s="125" t="s">
        <v>252</v>
      </c>
      <c r="D1" s="125" t="s">
        <v>253</v>
      </c>
      <c r="E1" s="125" t="s">
        <v>254</v>
      </c>
      <c r="F1" s="125" t="s">
        <v>255</v>
      </c>
      <c r="G1" s="125" t="s">
        <v>256</v>
      </c>
      <c r="H1" s="125" t="s">
        <v>257</v>
      </c>
      <c r="I1" s="125" t="s">
        <v>258</v>
      </c>
      <c r="J1" s="125" t="s">
        <v>259</v>
      </c>
      <c r="K1" s="125" t="s">
        <v>260</v>
      </c>
      <c r="L1" s="125" t="s">
        <v>261</v>
      </c>
      <c r="M1" s="125" t="s">
        <v>262</v>
      </c>
      <c r="N1" s="125" t="s">
        <v>263</v>
      </c>
      <c r="O1" s="125" t="s">
        <v>264</v>
      </c>
      <c r="P1" s="125" t="s">
        <v>265</v>
      </c>
      <c r="Q1" s="125" t="s">
        <v>266</v>
      </c>
      <c r="R1" s="125" t="s">
        <v>267</v>
      </c>
      <c r="S1" s="126" t="s">
        <v>268</v>
      </c>
      <c r="T1" s="126" t="s">
        <v>269</v>
      </c>
      <c r="U1" s="125" t="s">
        <v>270</v>
      </c>
      <c r="V1" s="125" t="s">
        <v>271</v>
      </c>
      <c r="W1" s="125" t="s">
        <v>272</v>
      </c>
      <c r="X1" s="125" t="s">
        <v>273</v>
      </c>
      <c r="Y1" s="125" t="s">
        <v>274</v>
      </c>
      <c r="Z1" s="125" t="s">
        <v>275</v>
      </c>
      <c r="AA1" s="125" t="s">
        <v>276</v>
      </c>
      <c r="AB1" s="125" t="s">
        <v>277</v>
      </c>
      <c r="AC1" s="125" t="s">
        <v>278</v>
      </c>
      <c r="AD1" s="125" t="s">
        <v>279</v>
      </c>
      <c r="AE1" s="125" t="s">
        <v>280</v>
      </c>
      <c r="AF1" s="125" t="s">
        <v>281</v>
      </c>
      <c r="AG1" s="125" t="s">
        <v>282</v>
      </c>
      <c r="AH1" s="125" t="s">
        <v>283</v>
      </c>
      <c r="AI1" s="125" t="s">
        <v>284</v>
      </c>
      <c r="AJ1" s="125" t="s">
        <v>285</v>
      </c>
      <c r="AK1" s="125" t="s">
        <v>286</v>
      </c>
      <c r="AL1" s="125" t="s">
        <v>287</v>
      </c>
      <c r="AM1" s="125" t="s">
        <v>288</v>
      </c>
      <c r="AN1" s="125" t="s">
        <v>289</v>
      </c>
      <c r="AO1" s="125" t="s">
        <v>290</v>
      </c>
      <c r="AP1" s="125" t="s">
        <v>291</v>
      </c>
      <c r="AQ1" s="125" t="s">
        <v>292</v>
      </c>
      <c r="AR1" s="125" t="s">
        <v>293</v>
      </c>
      <c r="AS1" s="125" t="s">
        <v>294</v>
      </c>
      <c r="AT1" s="125" t="s">
        <v>295</v>
      </c>
    </row>
    <row r="2" spans="1:46" s="118" customFormat="1" ht="41.1" customHeight="1" x14ac:dyDescent="0.2">
      <c r="A2" s="127" t="s">
        <v>296</v>
      </c>
      <c r="B2" s="127" t="s">
        <v>297</v>
      </c>
      <c r="C2" s="127" t="s">
        <v>298</v>
      </c>
      <c r="D2" s="128">
        <v>604</v>
      </c>
      <c r="E2" s="127" t="s">
        <v>122</v>
      </c>
      <c r="F2" s="127" t="s">
        <v>299</v>
      </c>
      <c r="G2" s="127" t="s">
        <v>299</v>
      </c>
      <c r="H2" s="127" t="s">
        <v>300</v>
      </c>
      <c r="I2" s="127" t="s">
        <v>301</v>
      </c>
      <c r="J2" s="127" t="s">
        <v>312</v>
      </c>
      <c r="K2" s="127" t="s">
        <v>21</v>
      </c>
      <c r="L2" s="129">
        <v>69588319.260000005</v>
      </c>
      <c r="M2" s="129">
        <v>50918282.390000001</v>
      </c>
      <c r="N2" s="128">
        <v>3</v>
      </c>
      <c r="O2" s="128">
        <v>50918282.390000001</v>
      </c>
      <c r="P2" s="128">
        <v>3</v>
      </c>
      <c r="Q2" s="128">
        <v>50918282.390000001</v>
      </c>
      <c r="R2" s="128">
        <v>43914431.649999999</v>
      </c>
      <c r="S2" s="127"/>
      <c r="T2" s="127"/>
      <c r="U2" s="130"/>
      <c r="V2" s="129"/>
      <c r="W2" s="130"/>
      <c r="X2" s="129"/>
      <c r="Y2" s="130"/>
      <c r="Z2" s="129"/>
      <c r="AA2" s="130">
        <v>3</v>
      </c>
      <c r="AB2" s="129">
        <v>50918282.390000001</v>
      </c>
      <c r="AC2" s="130"/>
      <c r="AD2" s="123">
        <v>45378</v>
      </c>
      <c r="AE2" s="123">
        <v>45379.518729895797</v>
      </c>
      <c r="AF2" s="123">
        <v>45379</v>
      </c>
      <c r="AG2" s="123">
        <v>45401</v>
      </c>
      <c r="AH2" s="123">
        <v>45419</v>
      </c>
      <c r="AI2" s="123">
        <v>45426</v>
      </c>
      <c r="AJ2" s="123">
        <v>45428</v>
      </c>
      <c r="AK2" s="123">
        <v>45428.417817442103</v>
      </c>
      <c r="AL2" s="123">
        <v>45449.461390740697</v>
      </c>
      <c r="AM2" s="123">
        <v>45449.461770104201</v>
      </c>
      <c r="AN2" s="123">
        <v>45463.4411974537</v>
      </c>
      <c r="AO2" s="123">
        <v>45469.419216435199</v>
      </c>
      <c r="AP2" s="123">
        <v>45469.438302893497</v>
      </c>
      <c r="AQ2" s="123">
        <v>45502.490879513898</v>
      </c>
      <c r="AR2" s="123">
        <v>45560.5</v>
      </c>
      <c r="AS2" s="123">
        <v>45561.421268553197</v>
      </c>
      <c r="AT2" s="131"/>
    </row>
    <row r="3" spans="1:46" s="118" customFormat="1" ht="52.35" customHeight="1" x14ac:dyDescent="0.2">
      <c r="A3" s="132" t="s">
        <v>296</v>
      </c>
      <c r="B3" s="132" t="s">
        <v>297</v>
      </c>
      <c r="C3" s="132" t="s">
        <v>298</v>
      </c>
      <c r="D3" s="133">
        <v>676</v>
      </c>
      <c r="E3" s="132" t="s">
        <v>123</v>
      </c>
      <c r="F3" s="132" t="s">
        <v>303</v>
      </c>
      <c r="G3" s="132" t="s">
        <v>304</v>
      </c>
      <c r="H3" s="132" t="s">
        <v>305</v>
      </c>
      <c r="I3" s="132" t="s">
        <v>301</v>
      </c>
      <c r="J3" s="132" t="s">
        <v>306</v>
      </c>
      <c r="K3" s="132" t="s">
        <v>25</v>
      </c>
      <c r="L3" s="134">
        <v>7762500</v>
      </c>
      <c r="M3" s="134">
        <v>3450000</v>
      </c>
      <c r="N3" s="133">
        <v>11</v>
      </c>
      <c r="O3" s="133">
        <v>3400000</v>
      </c>
      <c r="P3" s="133">
        <v>9</v>
      </c>
      <c r="Q3" s="133">
        <v>2856000</v>
      </c>
      <c r="R3" s="133">
        <v>2347187.77</v>
      </c>
      <c r="S3" s="132"/>
      <c r="T3" s="132"/>
      <c r="U3" s="135">
        <v>2</v>
      </c>
      <c r="V3" s="134">
        <v>594000</v>
      </c>
      <c r="W3" s="135"/>
      <c r="X3" s="134"/>
      <c r="Y3" s="135"/>
      <c r="Z3" s="134"/>
      <c r="AA3" s="135"/>
      <c r="AB3" s="134"/>
      <c r="AC3" s="135"/>
      <c r="AD3" s="136">
        <v>45341</v>
      </c>
      <c r="AE3" s="136">
        <v>45341.768259722201</v>
      </c>
      <c r="AF3" s="136">
        <v>45341</v>
      </c>
      <c r="AG3" s="136">
        <v>45357</v>
      </c>
      <c r="AH3" s="136"/>
      <c r="AI3" s="136">
        <v>45371</v>
      </c>
      <c r="AJ3" s="136">
        <v>45373</v>
      </c>
      <c r="AK3" s="136">
        <v>45373.463348576399</v>
      </c>
      <c r="AL3" s="136">
        <v>45433.430399618097</v>
      </c>
      <c r="AM3" s="136">
        <v>45433.431420173598</v>
      </c>
      <c r="AN3" s="136">
        <v>45433.518616319401</v>
      </c>
      <c r="AO3" s="136">
        <v>45419.424526585601</v>
      </c>
      <c r="AP3" s="136">
        <v>45419.506670717601</v>
      </c>
      <c r="AQ3" s="136">
        <v>45474.708171215301</v>
      </c>
      <c r="AR3" s="136"/>
      <c r="AS3" s="136"/>
      <c r="AT3" s="137"/>
    </row>
    <row r="4" spans="1:46" s="118" customFormat="1" ht="41.1" customHeight="1" x14ac:dyDescent="0.2">
      <c r="A4" s="127" t="s">
        <v>296</v>
      </c>
      <c r="B4" s="127" t="s">
        <v>297</v>
      </c>
      <c r="C4" s="127" t="s">
        <v>298</v>
      </c>
      <c r="D4" s="128">
        <v>695</v>
      </c>
      <c r="E4" s="127" t="s">
        <v>124</v>
      </c>
      <c r="F4" s="127" t="s">
        <v>307</v>
      </c>
      <c r="G4" s="127" t="s">
        <v>308</v>
      </c>
      <c r="H4" s="127" t="s">
        <v>305</v>
      </c>
      <c r="I4" s="127" t="s">
        <v>301</v>
      </c>
      <c r="J4" s="127" t="s">
        <v>312</v>
      </c>
      <c r="K4" s="127" t="s">
        <v>22</v>
      </c>
      <c r="L4" s="129">
        <v>440000</v>
      </c>
      <c r="M4" s="129">
        <v>200000</v>
      </c>
      <c r="N4" s="128">
        <v>1</v>
      </c>
      <c r="O4" s="128">
        <v>200000</v>
      </c>
      <c r="P4" s="128">
        <v>1</v>
      </c>
      <c r="Q4" s="128">
        <v>200000</v>
      </c>
      <c r="R4" s="128">
        <v>196800</v>
      </c>
      <c r="S4" s="127"/>
      <c r="T4" s="127"/>
      <c r="U4" s="130"/>
      <c r="V4" s="129"/>
      <c r="W4" s="130"/>
      <c r="X4" s="129"/>
      <c r="Y4" s="130"/>
      <c r="Z4" s="129"/>
      <c r="AA4" s="130"/>
      <c r="AB4" s="129"/>
      <c r="AC4" s="130"/>
      <c r="AD4" s="123"/>
      <c r="AE4" s="123">
        <v>45345.707015358799</v>
      </c>
      <c r="AF4" s="123">
        <v>45345</v>
      </c>
      <c r="AG4" s="123">
        <v>45364</v>
      </c>
      <c r="AH4" s="123"/>
      <c r="AI4" s="123">
        <v>45379</v>
      </c>
      <c r="AJ4" s="123">
        <v>45380</v>
      </c>
      <c r="AK4" s="123">
        <v>45380.418419444497</v>
      </c>
      <c r="AL4" s="123"/>
      <c r="AM4" s="123">
        <v>45412.575791319403</v>
      </c>
      <c r="AN4" s="123">
        <v>45428.599406631904</v>
      </c>
      <c r="AO4" s="123">
        <v>45428.609355752298</v>
      </c>
      <c r="AP4" s="123">
        <v>45428.612340624997</v>
      </c>
      <c r="AQ4" s="123">
        <v>45476.692735451397</v>
      </c>
      <c r="AR4" s="123"/>
      <c r="AS4" s="123">
        <v>45539</v>
      </c>
      <c r="AT4" s="131" t="s">
        <v>309</v>
      </c>
    </row>
    <row r="5" spans="1:46" s="118" customFormat="1" ht="41.1" customHeight="1" x14ac:dyDescent="0.2">
      <c r="A5" s="132" t="s">
        <v>296</v>
      </c>
      <c r="B5" s="132" t="s">
        <v>201</v>
      </c>
      <c r="C5" s="132" t="s">
        <v>298</v>
      </c>
      <c r="D5" s="133">
        <v>697</v>
      </c>
      <c r="E5" s="132" t="s">
        <v>202</v>
      </c>
      <c r="F5" s="132" t="s">
        <v>310</v>
      </c>
      <c r="G5" s="132" t="s">
        <v>310</v>
      </c>
      <c r="H5" s="132" t="s">
        <v>300</v>
      </c>
      <c r="I5" s="132" t="s">
        <v>311</v>
      </c>
      <c r="J5" s="132" t="s">
        <v>312</v>
      </c>
      <c r="K5" s="132" t="s">
        <v>14</v>
      </c>
      <c r="L5" s="134">
        <v>8847489.1600000001</v>
      </c>
      <c r="M5" s="134">
        <v>7372907.6399999997</v>
      </c>
      <c r="N5" s="133">
        <v>1</v>
      </c>
      <c r="O5" s="133">
        <v>7372907.6399999997</v>
      </c>
      <c r="P5" s="133">
        <v>1</v>
      </c>
      <c r="Q5" s="133">
        <v>7372907.6399999997</v>
      </c>
      <c r="R5" s="133">
        <v>7372872.4900000002</v>
      </c>
      <c r="S5" s="132"/>
      <c r="T5" s="132"/>
      <c r="U5" s="135"/>
      <c r="V5" s="134"/>
      <c r="W5" s="135"/>
      <c r="X5" s="134"/>
      <c r="Y5" s="135"/>
      <c r="Z5" s="134"/>
      <c r="AA5" s="135">
        <v>1</v>
      </c>
      <c r="AB5" s="134">
        <v>7372907.6399999997</v>
      </c>
      <c r="AC5" s="135"/>
      <c r="AD5" s="136">
        <v>45310</v>
      </c>
      <c r="AE5" s="136">
        <v>45313.3375340278</v>
      </c>
      <c r="AF5" s="136">
        <v>45313</v>
      </c>
      <c r="AG5" s="136">
        <v>45317</v>
      </c>
      <c r="AH5" s="136">
        <v>45320</v>
      </c>
      <c r="AI5" s="136">
        <v>45324</v>
      </c>
      <c r="AJ5" s="136">
        <v>45327</v>
      </c>
      <c r="AK5" s="136">
        <v>45327.427889548599</v>
      </c>
      <c r="AL5" s="136"/>
      <c r="AM5" s="136"/>
      <c r="AN5" s="136"/>
      <c r="AO5" s="136">
        <v>45327.459933449099</v>
      </c>
      <c r="AP5" s="136">
        <v>45330.440964467598</v>
      </c>
      <c r="AQ5" s="136">
        <v>45330.45503125</v>
      </c>
      <c r="AR5" s="136">
        <v>45348.5</v>
      </c>
      <c r="AS5" s="136">
        <v>45335.503499108803</v>
      </c>
      <c r="AT5" s="137" t="s">
        <v>313</v>
      </c>
    </row>
    <row r="6" spans="1:46" s="118" customFormat="1" ht="41.1" customHeight="1" x14ac:dyDescent="0.2">
      <c r="A6" s="127" t="s">
        <v>296</v>
      </c>
      <c r="B6" s="127" t="s">
        <v>201</v>
      </c>
      <c r="C6" s="127" t="s">
        <v>298</v>
      </c>
      <c r="D6" s="128">
        <v>698</v>
      </c>
      <c r="E6" s="127" t="s">
        <v>314</v>
      </c>
      <c r="F6" s="127" t="s">
        <v>315</v>
      </c>
      <c r="G6" s="127" t="s">
        <v>316</v>
      </c>
      <c r="H6" s="127" t="s">
        <v>300</v>
      </c>
      <c r="I6" s="127" t="s">
        <v>311</v>
      </c>
      <c r="J6" s="127" t="s">
        <v>312</v>
      </c>
      <c r="K6" s="127" t="s">
        <v>14</v>
      </c>
      <c r="L6" s="129">
        <v>19033444.800000001</v>
      </c>
      <c r="M6" s="129">
        <v>15861204</v>
      </c>
      <c r="N6" s="128">
        <v>3</v>
      </c>
      <c r="O6" s="128">
        <v>15861204</v>
      </c>
      <c r="P6" s="128">
        <v>3</v>
      </c>
      <c r="Q6" s="128">
        <v>15861204</v>
      </c>
      <c r="R6" s="128">
        <v>9307157.8200000003</v>
      </c>
      <c r="S6" s="127"/>
      <c r="T6" s="127"/>
      <c r="U6" s="130"/>
      <c r="V6" s="129"/>
      <c r="W6" s="130"/>
      <c r="X6" s="129"/>
      <c r="Y6" s="130"/>
      <c r="Z6" s="129"/>
      <c r="AA6" s="130">
        <v>3</v>
      </c>
      <c r="AB6" s="129">
        <v>15861204</v>
      </c>
      <c r="AC6" s="130"/>
      <c r="AD6" s="123">
        <v>45329</v>
      </c>
      <c r="AE6" s="123">
        <v>45330.555571909703</v>
      </c>
      <c r="AF6" s="123">
        <v>45330</v>
      </c>
      <c r="AG6" s="123">
        <v>45338</v>
      </c>
      <c r="AH6" s="123">
        <v>45338</v>
      </c>
      <c r="AI6" s="123">
        <v>45344</v>
      </c>
      <c r="AJ6" s="123">
        <v>45348</v>
      </c>
      <c r="AK6" s="123">
        <v>45348.586529629603</v>
      </c>
      <c r="AL6" s="123"/>
      <c r="AM6" s="123"/>
      <c r="AN6" s="123"/>
      <c r="AO6" s="123">
        <v>45348.607163078697</v>
      </c>
      <c r="AP6" s="123">
        <v>45348.612151076399</v>
      </c>
      <c r="AQ6" s="123">
        <v>45366.558987268501</v>
      </c>
      <c r="AR6" s="123">
        <v>45370.5</v>
      </c>
      <c r="AS6" s="123">
        <v>45371.410859259297</v>
      </c>
      <c r="AT6" s="131"/>
    </row>
    <row r="7" spans="1:46" s="118" customFormat="1" ht="41.1" customHeight="1" x14ac:dyDescent="0.2">
      <c r="A7" s="132" t="s">
        <v>296</v>
      </c>
      <c r="B7" s="132" t="s">
        <v>201</v>
      </c>
      <c r="C7" s="132" t="s">
        <v>298</v>
      </c>
      <c r="D7" s="133">
        <v>699</v>
      </c>
      <c r="E7" s="132" t="s">
        <v>209</v>
      </c>
      <c r="F7" s="132" t="s">
        <v>317</v>
      </c>
      <c r="G7" s="132" t="s">
        <v>318</v>
      </c>
      <c r="H7" s="132" t="s">
        <v>300</v>
      </c>
      <c r="I7" s="132" t="s">
        <v>319</v>
      </c>
      <c r="J7" s="132" t="s">
        <v>306</v>
      </c>
      <c r="K7" s="132" t="s">
        <v>14</v>
      </c>
      <c r="L7" s="134">
        <v>29995492.010000002</v>
      </c>
      <c r="M7" s="134">
        <v>24996243.350000001</v>
      </c>
      <c r="N7" s="133">
        <v>43</v>
      </c>
      <c r="O7" s="133">
        <v>24996243.350000001</v>
      </c>
      <c r="P7" s="133">
        <v>42</v>
      </c>
      <c r="Q7" s="133">
        <v>24980643.350000001</v>
      </c>
      <c r="R7" s="133">
        <v>23720566.050000001</v>
      </c>
      <c r="S7" s="132"/>
      <c r="T7" s="132"/>
      <c r="U7" s="135">
        <v>1</v>
      </c>
      <c r="V7" s="134">
        <v>15600</v>
      </c>
      <c r="W7" s="135"/>
      <c r="X7" s="134"/>
      <c r="Y7" s="135"/>
      <c r="Z7" s="134"/>
      <c r="AA7" s="135"/>
      <c r="AB7" s="134"/>
      <c r="AC7" s="135"/>
      <c r="AD7" s="136">
        <v>45461</v>
      </c>
      <c r="AE7" s="136">
        <v>45462.457054548599</v>
      </c>
      <c r="AF7" s="136"/>
      <c r="AG7" s="136">
        <v>45476</v>
      </c>
      <c r="AH7" s="136"/>
      <c r="AI7" s="136">
        <v>45492</v>
      </c>
      <c r="AJ7" s="136">
        <v>45495</v>
      </c>
      <c r="AK7" s="136">
        <v>45495.423433483797</v>
      </c>
      <c r="AL7" s="136"/>
      <c r="AM7" s="136"/>
      <c r="AN7" s="136"/>
      <c r="AO7" s="136">
        <v>45495.483770914303</v>
      </c>
      <c r="AP7" s="136">
        <v>45495.484909143503</v>
      </c>
      <c r="AQ7" s="136">
        <v>45560.4145278125</v>
      </c>
      <c r="AR7" s="136"/>
      <c r="AS7" s="136"/>
      <c r="AT7" s="137"/>
    </row>
    <row r="8" spans="1:46" s="118" customFormat="1" ht="41.1" customHeight="1" x14ac:dyDescent="0.2">
      <c r="A8" s="127" t="s">
        <v>296</v>
      </c>
      <c r="B8" s="127" t="s">
        <v>201</v>
      </c>
      <c r="C8" s="127" t="s">
        <v>298</v>
      </c>
      <c r="D8" s="128">
        <v>700</v>
      </c>
      <c r="E8" s="127" t="s">
        <v>321</v>
      </c>
      <c r="F8" s="127" t="s">
        <v>205</v>
      </c>
      <c r="G8" s="127" t="s">
        <v>322</v>
      </c>
      <c r="H8" s="127" t="s">
        <v>300</v>
      </c>
      <c r="I8" s="127" t="s">
        <v>319</v>
      </c>
      <c r="J8" s="127" t="s">
        <v>306</v>
      </c>
      <c r="K8" s="127" t="s">
        <v>9</v>
      </c>
      <c r="L8" s="129">
        <v>294963640.92000002</v>
      </c>
      <c r="M8" s="129">
        <v>245803034.09999999</v>
      </c>
      <c r="N8" s="128">
        <v>65</v>
      </c>
      <c r="O8" s="128">
        <v>245803034.09999999</v>
      </c>
      <c r="P8" s="128">
        <v>55</v>
      </c>
      <c r="Q8" s="128">
        <v>223827475.09999999</v>
      </c>
      <c r="R8" s="128">
        <v>194079034.58000001</v>
      </c>
      <c r="S8" s="127"/>
      <c r="T8" s="127"/>
      <c r="U8" s="130">
        <v>10</v>
      </c>
      <c r="V8" s="129">
        <v>21975559</v>
      </c>
      <c r="W8" s="130"/>
      <c r="X8" s="129"/>
      <c r="Y8" s="130"/>
      <c r="Z8" s="129"/>
      <c r="AA8" s="130">
        <v>52</v>
      </c>
      <c r="AB8" s="129">
        <v>190060699.09999999</v>
      </c>
      <c r="AC8" s="130"/>
      <c r="AD8" s="123">
        <v>45422</v>
      </c>
      <c r="AE8" s="123">
        <v>45425.480664270799</v>
      </c>
      <c r="AF8" s="123"/>
      <c r="AG8" s="123">
        <v>45436</v>
      </c>
      <c r="AH8" s="123"/>
      <c r="AI8" s="123">
        <v>45448</v>
      </c>
      <c r="AJ8" s="123">
        <v>45449</v>
      </c>
      <c r="AK8" s="123">
        <v>45449.401291932903</v>
      </c>
      <c r="AL8" s="123"/>
      <c r="AM8" s="123"/>
      <c r="AN8" s="123"/>
      <c r="AO8" s="123">
        <v>45449.651056331</v>
      </c>
      <c r="AP8" s="123">
        <v>45449.651979131901</v>
      </c>
      <c r="AQ8" s="123">
        <v>45526.634417094901</v>
      </c>
      <c r="AR8" s="123">
        <v>45538.5</v>
      </c>
      <c r="AS8" s="123"/>
      <c r="AT8" s="131"/>
    </row>
    <row r="9" spans="1:46" s="118" customFormat="1" ht="52.35" customHeight="1" x14ac:dyDescent="0.2">
      <c r="A9" s="132" t="s">
        <v>296</v>
      </c>
      <c r="B9" s="132" t="s">
        <v>297</v>
      </c>
      <c r="C9" s="132" t="s">
        <v>298</v>
      </c>
      <c r="D9" s="133">
        <v>701</v>
      </c>
      <c r="E9" s="132" t="s">
        <v>221</v>
      </c>
      <c r="F9" s="132" t="s">
        <v>323</v>
      </c>
      <c r="G9" s="132" t="s">
        <v>324</v>
      </c>
      <c r="H9" s="132" t="s">
        <v>305</v>
      </c>
      <c r="I9" s="132" t="s">
        <v>301</v>
      </c>
      <c r="J9" s="132" t="s">
        <v>312</v>
      </c>
      <c r="K9" s="132" t="s">
        <v>20</v>
      </c>
      <c r="L9" s="134">
        <v>1309654.5</v>
      </c>
      <c r="M9" s="134">
        <v>451605</v>
      </c>
      <c r="N9" s="133">
        <v>1</v>
      </c>
      <c r="O9" s="133">
        <v>451605</v>
      </c>
      <c r="P9" s="133">
        <v>1</v>
      </c>
      <c r="Q9" s="133">
        <v>451605</v>
      </c>
      <c r="R9" s="133">
        <v>431177.2</v>
      </c>
      <c r="S9" s="132"/>
      <c r="T9" s="132"/>
      <c r="U9" s="135"/>
      <c r="V9" s="134"/>
      <c r="W9" s="135"/>
      <c r="X9" s="134"/>
      <c r="Y9" s="135"/>
      <c r="Z9" s="134"/>
      <c r="AA9" s="135"/>
      <c r="AB9" s="134"/>
      <c r="AC9" s="135"/>
      <c r="AD9" s="136">
        <v>45412</v>
      </c>
      <c r="AE9" s="136">
        <v>45418.409736307898</v>
      </c>
      <c r="AF9" s="136">
        <v>45418</v>
      </c>
      <c r="AG9" s="136">
        <v>45436</v>
      </c>
      <c r="AH9" s="136"/>
      <c r="AI9" s="136">
        <v>45453</v>
      </c>
      <c r="AJ9" s="136">
        <v>45454</v>
      </c>
      <c r="AK9" s="136">
        <v>45454.420160995403</v>
      </c>
      <c r="AL9" s="136">
        <v>45478.512524919002</v>
      </c>
      <c r="AM9" s="136">
        <v>45478.513099733798</v>
      </c>
      <c r="AN9" s="136">
        <v>45483.503313078698</v>
      </c>
      <c r="AO9" s="136">
        <v>45484.380209606497</v>
      </c>
      <c r="AP9" s="136">
        <v>45484.388166088</v>
      </c>
      <c r="AQ9" s="136">
        <v>45531.740367939798</v>
      </c>
      <c r="AR9" s="136"/>
      <c r="AS9" s="136">
        <v>45531.740367939798</v>
      </c>
      <c r="AT9" s="137" t="s">
        <v>325</v>
      </c>
    </row>
    <row r="10" spans="1:46" s="118" customFormat="1" ht="52.35" customHeight="1" x14ac:dyDescent="0.2">
      <c r="A10" s="127" t="s">
        <v>296</v>
      </c>
      <c r="B10" s="127" t="s">
        <v>297</v>
      </c>
      <c r="C10" s="127" t="s">
        <v>298</v>
      </c>
      <c r="D10" s="128">
        <v>702</v>
      </c>
      <c r="E10" s="127" t="s">
        <v>222</v>
      </c>
      <c r="F10" s="127" t="s">
        <v>326</v>
      </c>
      <c r="G10" s="127" t="s">
        <v>327</v>
      </c>
      <c r="H10" s="127" t="s">
        <v>305</v>
      </c>
      <c r="I10" s="127" t="s">
        <v>301</v>
      </c>
      <c r="J10" s="127" t="s">
        <v>306</v>
      </c>
      <c r="K10" s="127" t="s">
        <v>217</v>
      </c>
      <c r="L10" s="129">
        <v>970080</v>
      </c>
      <c r="M10" s="129">
        <v>402600</v>
      </c>
      <c r="N10" s="128">
        <v>1</v>
      </c>
      <c r="O10" s="128">
        <v>402600</v>
      </c>
      <c r="P10" s="128">
        <v>1</v>
      </c>
      <c r="Q10" s="128">
        <v>402600</v>
      </c>
      <c r="R10" s="128">
        <v>343534.08000000002</v>
      </c>
      <c r="S10" s="127"/>
      <c r="T10" s="127"/>
      <c r="U10" s="130"/>
      <c r="V10" s="129"/>
      <c r="W10" s="130"/>
      <c r="X10" s="129"/>
      <c r="Y10" s="130"/>
      <c r="Z10" s="129"/>
      <c r="AA10" s="130"/>
      <c r="AB10" s="129"/>
      <c r="AC10" s="130"/>
      <c r="AD10" s="123">
        <v>45426</v>
      </c>
      <c r="AE10" s="123">
        <v>45432.6990315972</v>
      </c>
      <c r="AF10" s="123">
        <v>45432</v>
      </c>
      <c r="AG10" s="123">
        <v>45453</v>
      </c>
      <c r="AH10" s="123"/>
      <c r="AI10" s="123">
        <v>45464</v>
      </c>
      <c r="AJ10" s="123">
        <v>45467</v>
      </c>
      <c r="AK10" s="123">
        <v>45467.439949305597</v>
      </c>
      <c r="AL10" s="123">
        <v>45489.496382094898</v>
      </c>
      <c r="AM10" s="123">
        <v>45489.497096412</v>
      </c>
      <c r="AN10" s="123">
        <v>45499.369286886598</v>
      </c>
      <c r="AO10" s="123">
        <v>45502.449408831002</v>
      </c>
      <c r="AP10" s="123">
        <v>45502.455625266201</v>
      </c>
      <c r="AQ10" s="123">
        <v>45544.457435104203</v>
      </c>
      <c r="AR10" s="123"/>
      <c r="AS10" s="123"/>
      <c r="AT10" s="131" t="s">
        <v>328</v>
      </c>
    </row>
    <row r="11" spans="1:46" s="118" customFormat="1" ht="41.1" customHeight="1" x14ac:dyDescent="0.2">
      <c r="A11" s="132" t="s">
        <v>296</v>
      </c>
      <c r="B11" s="132" t="s">
        <v>331</v>
      </c>
      <c r="C11" s="132" t="s">
        <v>298</v>
      </c>
      <c r="D11" s="133">
        <v>703</v>
      </c>
      <c r="E11" s="132" t="s">
        <v>1541</v>
      </c>
      <c r="F11" s="132" t="s">
        <v>1542</v>
      </c>
      <c r="G11" s="132" t="s">
        <v>1543</v>
      </c>
      <c r="H11" s="132" t="s">
        <v>300</v>
      </c>
      <c r="I11" s="132" t="s">
        <v>319</v>
      </c>
      <c r="J11" s="132" t="s">
        <v>302</v>
      </c>
      <c r="K11" s="132" t="s">
        <v>10</v>
      </c>
      <c r="L11" s="134">
        <v>11755980</v>
      </c>
      <c r="M11" s="134">
        <v>9796650</v>
      </c>
      <c r="N11" s="133">
        <v>1</v>
      </c>
      <c r="O11" s="133">
        <v>9796650</v>
      </c>
      <c r="P11" s="133"/>
      <c r="Q11" s="133"/>
      <c r="R11" s="133"/>
      <c r="S11" s="132"/>
      <c r="T11" s="132"/>
      <c r="U11" s="135"/>
      <c r="V11" s="134"/>
      <c r="W11" s="135">
        <v>1</v>
      </c>
      <c r="X11" s="134">
        <v>9796650</v>
      </c>
      <c r="Y11" s="135"/>
      <c r="Z11" s="134"/>
      <c r="AA11" s="135"/>
      <c r="AB11" s="134"/>
      <c r="AC11" s="135"/>
      <c r="AD11" s="136"/>
      <c r="AE11" s="136">
        <v>45551.655518402797</v>
      </c>
      <c r="AF11" s="136"/>
      <c r="AG11" s="136">
        <v>45583</v>
      </c>
      <c r="AH11" s="136">
        <v>45583</v>
      </c>
      <c r="AI11" s="136">
        <v>45593</v>
      </c>
      <c r="AJ11" s="136">
        <v>45594</v>
      </c>
      <c r="AK11" s="136">
        <v>45594.379065624998</v>
      </c>
      <c r="AL11" s="136"/>
      <c r="AM11" s="136"/>
      <c r="AN11" s="136"/>
      <c r="AO11" s="136"/>
      <c r="AP11" s="136"/>
      <c r="AQ11" s="136"/>
      <c r="AR11" s="136"/>
      <c r="AS11" s="136"/>
      <c r="AT11" s="137"/>
    </row>
    <row r="12" spans="1:46" s="118" customFormat="1" ht="41.1" customHeight="1" x14ac:dyDescent="0.2">
      <c r="A12" s="127" t="s">
        <v>296</v>
      </c>
      <c r="B12" s="127" t="s">
        <v>201</v>
      </c>
      <c r="C12" s="127" t="s">
        <v>298</v>
      </c>
      <c r="D12" s="128">
        <v>704</v>
      </c>
      <c r="E12" s="127" t="s">
        <v>206</v>
      </c>
      <c r="F12" s="127" t="s">
        <v>329</v>
      </c>
      <c r="G12" s="127" t="s">
        <v>330</v>
      </c>
      <c r="H12" s="127" t="s">
        <v>300</v>
      </c>
      <c r="I12" s="127" t="s">
        <v>311</v>
      </c>
      <c r="J12" s="127" t="s">
        <v>312</v>
      </c>
      <c r="K12" s="127" t="s">
        <v>14</v>
      </c>
      <c r="L12" s="129">
        <v>384000</v>
      </c>
      <c r="M12" s="129">
        <v>320000</v>
      </c>
      <c r="N12" s="128">
        <v>1</v>
      </c>
      <c r="O12" s="128">
        <v>320000</v>
      </c>
      <c r="P12" s="128">
        <v>1</v>
      </c>
      <c r="Q12" s="128">
        <v>320000</v>
      </c>
      <c r="R12" s="128">
        <v>320000</v>
      </c>
      <c r="S12" s="127"/>
      <c r="T12" s="127"/>
      <c r="U12" s="130"/>
      <c r="V12" s="129"/>
      <c r="W12" s="130"/>
      <c r="X12" s="129"/>
      <c r="Y12" s="130"/>
      <c r="Z12" s="129"/>
      <c r="AA12" s="130">
        <v>1</v>
      </c>
      <c r="AB12" s="129">
        <v>320000</v>
      </c>
      <c r="AC12" s="130"/>
      <c r="AD12" s="123">
        <v>45379</v>
      </c>
      <c r="AE12" s="123">
        <v>45379.497671099503</v>
      </c>
      <c r="AF12" s="123">
        <v>45379</v>
      </c>
      <c r="AG12" s="123">
        <v>45387</v>
      </c>
      <c r="AH12" s="123"/>
      <c r="AI12" s="123">
        <v>45394</v>
      </c>
      <c r="AJ12" s="123">
        <v>45397</v>
      </c>
      <c r="AK12" s="123">
        <v>45397.421724108797</v>
      </c>
      <c r="AL12" s="123"/>
      <c r="AM12" s="123"/>
      <c r="AN12" s="123"/>
      <c r="AO12" s="123">
        <v>45397.429496643497</v>
      </c>
      <c r="AP12" s="123">
        <v>45397.430542511604</v>
      </c>
      <c r="AQ12" s="123">
        <v>45568.102784294002</v>
      </c>
      <c r="AR12" s="123">
        <v>45433.5</v>
      </c>
      <c r="AS12" s="123">
        <v>45433.768167743103</v>
      </c>
      <c r="AT12" s="131"/>
    </row>
    <row r="13" spans="1:46" s="118" customFormat="1" ht="52.35" customHeight="1" x14ac:dyDescent="0.2">
      <c r="A13" s="132" t="s">
        <v>296</v>
      </c>
      <c r="B13" s="132" t="s">
        <v>331</v>
      </c>
      <c r="C13" s="132" t="s">
        <v>298</v>
      </c>
      <c r="D13" s="133">
        <v>705</v>
      </c>
      <c r="E13" s="132" t="s">
        <v>332</v>
      </c>
      <c r="F13" s="132" t="s">
        <v>333</v>
      </c>
      <c r="G13" s="132" t="s">
        <v>333</v>
      </c>
      <c r="H13" s="132" t="s">
        <v>300</v>
      </c>
      <c r="I13" s="132" t="s">
        <v>319</v>
      </c>
      <c r="J13" s="132" t="s">
        <v>312</v>
      </c>
      <c r="K13" s="132" t="s">
        <v>21</v>
      </c>
      <c r="L13" s="134">
        <v>80578500</v>
      </c>
      <c r="M13" s="134">
        <v>67148750</v>
      </c>
      <c r="N13" s="133">
        <v>2</v>
      </c>
      <c r="O13" s="133">
        <v>67148750</v>
      </c>
      <c r="P13" s="133">
        <v>2</v>
      </c>
      <c r="Q13" s="133">
        <v>67148750</v>
      </c>
      <c r="R13" s="133">
        <v>64092350</v>
      </c>
      <c r="S13" s="132"/>
      <c r="T13" s="132"/>
      <c r="U13" s="135"/>
      <c r="V13" s="134"/>
      <c r="W13" s="135"/>
      <c r="X13" s="134"/>
      <c r="Y13" s="135"/>
      <c r="Z13" s="134"/>
      <c r="AA13" s="135">
        <v>2</v>
      </c>
      <c r="AB13" s="134">
        <v>67148750</v>
      </c>
      <c r="AC13" s="135"/>
      <c r="AD13" s="136">
        <v>45436</v>
      </c>
      <c r="AE13" s="136">
        <v>45436.5654909722</v>
      </c>
      <c r="AF13" s="136"/>
      <c r="AG13" s="136">
        <v>45449</v>
      </c>
      <c r="AH13" s="136">
        <v>45455</v>
      </c>
      <c r="AI13" s="136">
        <v>45460</v>
      </c>
      <c r="AJ13" s="136">
        <v>45461</v>
      </c>
      <c r="AK13" s="136">
        <v>45461.583950462998</v>
      </c>
      <c r="AL13" s="136"/>
      <c r="AM13" s="136"/>
      <c r="AN13" s="136"/>
      <c r="AO13" s="136">
        <v>45461.646711342597</v>
      </c>
      <c r="AP13" s="136">
        <v>45461.652788506901</v>
      </c>
      <c r="AQ13" s="136">
        <v>45496.394483182899</v>
      </c>
      <c r="AR13" s="136">
        <v>45504.5</v>
      </c>
      <c r="AS13" s="136">
        <v>45506.365884455998</v>
      </c>
      <c r="AT13" s="137"/>
    </row>
    <row r="14" spans="1:46" s="118" customFormat="1" ht="41.1" customHeight="1" x14ac:dyDescent="0.2">
      <c r="A14" s="127" t="s">
        <v>296</v>
      </c>
      <c r="B14" s="127" t="s">
        <v>331</v>
      </c>
      <c r="C14" s="127" t="s">
        <v>298</v>
      </c>
      <c r="D14" s="128">
        <v>706</v>
      </c>
      <c r="E14" s="127" t="s">
        <v>334</v>
      </c>
      <c r="F14" s="127" t="s">
        <v>335</v>
      </c>
      <c r="G14" s="127" t="s">
        <v>336</v>
      </c>
      <c r="H14" s="127" t="s">
        <v>300</v>
      </c>
      <c r="I14" s="127" t="s">
        <v>319</v>
      </c>
      <c r="J14" s="127" t="s">
        <v>312</v>
      </c>
      <c r="K14" s="127" t="s">
        <v>21</v>
      </c>
      <c r="L14" s="129">
        <v>36768480</v>
      </c>
      <c r="M14" s="129">
        <v>30640400</v>
      </c>
      <c r="N14" s="128">
        <v>2</v>
      </c>
      <c r="O14" s="128">
        <v>30640400</v>
      </c>
      <c r="P14" s="128">
        <v>2</v>
      </c>
      <c r="Q14" s="128">
        <v>30640400</v>
      </c>
      <c r="R14" s="128">
        <v>29084820</v>
      </c>
      <c r="S14" s="127"/>
      <c r="T14" s="127"/>
      <c r="U14" s="130"/>
      <c r="V14" s="129"/>
      <c r="W14" s="130"/>
      <c r="X14" s="129"/>
      <c r="Y14" s="130"/>
      <c r="Z14" s="129"/>
      <c r="AA14" s="130">
        <v>2</v>
      </c>
      <c r="AB14" s="129">
        <v>30640400</v>
      </c>
      <c r="AC14" s="130"/>
      <c r="AD14" s="123">
        <v>45425</v>
      </c>
      <c r="AE14" s="123">
        <v>45425.4478803241</v>
      </c>
      <c r="AF14" s="123"/>
      <c r="AG14" s="123">
        <v>45432</v>
      </c>
      <c r="AH14" s="123">
        <v>45436</v>
      </c>
      <c r="AI14" s="123">
        <v>45441</v>
      </c>
      <c r="AJ14" s="123">
        <v>45442</v>
      </c>
      <c r="AK14" s="123">
        <v>45442.584505011597</v>
      </c>
      <c r="AL14" s="123"/>
      <c r="AM14" s="123"/>
      <c r="AN14" s="123"/>
      <c r="AO14" s="123">
        <v>45449.588395636601</v>
      </c>
      <c r="AP14" s="123">
        <v>45449.599321145797</v>
      </c>
      <c r="AQ14" s="123">
        <v>45490.426092164402</v>
      </c>
      <c r="AR14" s="123">
        <v>45491.5</v>
      </c>
      <c r="AS14" s="123">
        <v>45492.361096330998</v>
      </c>
      <c r="AT14" s="131"/>
    </row>
    <row r="15" spans="1:46" s="118" customFormat="1" ht="41.1" customHeight="1" x14ac:dyDescent="0.2">
      <c r="A15" s="132" t="s">
        <v>296</v>
      </c>
      <c r="B15" s="132" t="s">
        <v>297</v>
      </c>
      <c r="C15" s="132" t="s">
        <v>298</v>
      </c>
      <c r="D15" s="133">
        <v>707</v>
      </c>
      <c r="E15" s="132" t="s">
        <v>127</v>
      </c>
      <c r="F15" s="132" t="s">
        <v>337</v>
      </c>
      <c r="G15" s="132" t="s">
        <v>338</v>
      </c>
      <c r="H15" s="132" t="s">
        <v>305</v>
      </c>
      <c r="I15" s="132" t="s">
        <v>301</v>
      </c>
      <c r="J15" s="132" t="s">
        <v>312</v>
      </c>
      <c r="K15" s="132" t="s">
        <v>29</v>
      </c>
      <c r="L15" s="134">
        <v>2458704.06</v>
      </c>
      <c r="M15" s="134">
        <v>1229352.03</v>
      </c>
      <c r="N15" s="133">
        <v>1</v>
      </c>
      <c r="O15" s="133">
        <v>1229352.03</v>
      </c>
      <c r="P15" s="133">
        <v>1</v>
      </c>
      <c r="Q15" s="133">
        <v>1229352.03</v>
      </c>
      <c r="R15" s="133">
        <v>1143297.3899999999</v>
      </c>
      <c r="S15" s="132"/>
      <c r="T15" s="132"/>
      <c r="U15" s="135"/>
      <c r="V15" s="134"/>
      <c r="W15" s="135"/>
      <c r="X15" s="134"/>
      <c r="Y15" s="135"/>
      <c r="Z15" s="134"/>
      <c r="AA15" s="135"/>
      <c r="AB15" s="134"/>
      <c r="AC15" s="135"/>
      <c r="AD15" s="136">
        <v>45412</v>
      </c>
      <c r="AE15" s="136">
        <v>45414.510149502297</v>
      </c>
      <c r="AF15" s="136">
        <v>45414</v>
      </c>
      <c r="AG15" s="136">
        <v>45434</v>
      </c>
      <c r="AH15" s="136"/>
      <c r="AI15" s="136">
        <v>45453</v>
      </c>
      <c r="AJ15" s="136">
        <v>45454</v>
      </c>
      <c r="AK15" s="136">
        <v>45454.417969594899</v>
      </c>
      <c r="AL15" s="136">
        <v>45469.587690081004</v>
      </c>
      <c r="AM15" s="136">
        <v>45469.5881723727</v>
      </c>
      <c r="AN15" s="136">
        <v>45469.709209490698</v>
      </c>
      <c r="AO15" s="136">
        <v>45478.421882175899</v>
      </c>
      <c r="AP15" s="136">
        <v>45478.428186493104</v>
      </c>
      <c r="AQ15" s="136">
        <v>45525.656359178203</v>
      </c>
      <c r="AR15" s="136"/>
      <c r="AS15" s="136">
        <v>45532</v>
      </c>
      <c r="AT15" s="137" t="s">
        <v>339</v>
      </c>
    </row>
    <row r="16" spans="1:46" s="118" customFormat="1" ht="36" x14ac:dyDescent="0.2">
      <c r="A16" s="127" t="s">
        <v>296</v>
      </c>
      <c r="B16" s="127" t="s">
        <v>340</v>
      </c>
      <c r="C16" s="127" t="s">
        <v>298</v>
      </c>
      <c r="D16" s="128">
        <v>712</v>
      </c>
      <c r="E16" s="127" t="s">
        <v>128</v>
      </c>
      <c r="F16" s="127" t="s">
        <v>341</v>
      </c>
      <c r="G16" s="127" t="s">
        <v>342</v>
      </c>
      <c r="H16" s="127" t="s">
        <v>300</v>
      </c>
      <c r="I16" s="127" t="s">
        <v>301</v>
      </c>
      <c r="J16" s="127" t="s">
        <v>312</v>
      </c>
      <c r="K16" s="127" t="s">
        <v>22</v>
      </c>
      <c r="L16" s="129">
        <v>2718342</v>
      </c>
      <c r="M16" s="129">
        <v>1235610</v>
      </c>
      <c r="N16" s="128">
        <v>3</v>
      </c>
      <c r="O16" s="128">
        <v>1235610</v>
      </c>
      <c r="P16" s="128">
        <v>3</v>
      </c>
      <c r="Q16" s="128">
        <v>1235610</v>
      </c>
      <c r="R16" s="128">
        <v>589098</v>
      </c>
      <c r="S16" s="127"/>
      <c r="T16" s="127"/>
      <c r="U16" s="130"/>
      <c r="V16" s="129"/>
      <c r="W16" s="130"/>
      <c r="X16" s="129"/>
      <c r="Y16" s="130"/>
      <c r="Z16" s="129"/>
      <c r="AA16" s="130">
        <v>3</v>
      </c>
      <c r="AB16" s="129">
        <v>1235610</v>
      </c>
      <c r="AC16" s="130"/>
      <c r="AD16" s="123">
        <v>45412</v>
      </c>
      <c r="AE16" s="123">
        <v>45414.540064351902</v>
      </c>
      <c r="AF16" s="123">
        <v>45414</v>
      </c>
      <c r="AG16" s="123">
        <v>45426</v>
      </c>
      <c r="AH16" s="123"/>
      <c r="AI16" s="123">
        <v>45448</v>
      </c>
      <c r="AJ16" s="123">
        <v>45449</v>
      </c>
      <c r="AK16" s="123">
        <v>45449.428769872698</v>
      </c>
      <c r="AL16" s="123"/>
      <c r="AM16" s="123"/>
      <c r="AN16" s="123"/>
      <c r="AO16" s="123">
        <v>45460.424920983802</v>
      </c>
      <c r="AP16" s="123">
        <v>45460.433572453701</v>
      </c>
      <c r="AQ16" s="123">
        <v>45492.651421030103</v>
      </c>
      <c r="AR16" s="123">
        <v>45560.526388888902</v>
      </c>
      <c r="AS16" s="123">
        <v>45537.407076701398</v>
      </c>
      <c r="AT16" s="131"/>
    </row>
    <row r="17" spans="1:46" s="118" customFormat="1" ht="36" x14ac:dyDescent="0.2">
      <c r="A17" s="132" t="s">
        <v>296</v>
      </c>
      <c r="B17" s="132" t="s">
        <v>331</v>
      </c>
      <c r="C17" s="132" t="s">
        <v>298</v>
      </c>
      <c r="D17" s="133">
        <v>713</v>
      </c>
      <c r="E17" s="132" t="s">
        <v>142</v>
      </c>
      <c r="F17" s="132" t="s">
        <v>1517</v>
      </c>
      <c r="G17" s="132" t="s">
        <v>1518</v>
      </c>
      <c r="H17" s="132" t="s">
        <v>300</v>
      </c>
      <c r="I17" s="132" t="s">
        <v>301</v>
      </c>
      <c r="J17" s="132" t="s">
        <v>302</v>
      </c>
      <c r="K17" s="132" t="s">
        <v>25</v>
      </c>
      <c r="L17" s="134">
        <v>6403278.6799999997</v>
      </c>
      <c r="M17" s="134">
        <v>5336065.57</v>
      </c>
      <c r="N17" s="133">
        <v>3</v>
      </c>
      <c r="O17" s="133">
        <v>5336065.57</v>
      </c>
      <c r="P17" s="133"/>
      <c r="Q17" s="133"/>
      <c r="R17" s="133"/>
      <c r="S17" s="132"/>
      <c r="T17" s="132"/>
      <c r="U17" s="135"/>
      <c r="V17" s="134"/>
      <c r="W17" s="135">
        <v>3</v>
      </c>
      <c r="X17" s="134">
        <v>5336065.57</v>
      </c>
      <c r="Y17" s="135"/>
      <c r="Z17" s="134"/>
      <c r="AA17" s="135"/>
      <c r="AB17" s="134"/>
      <c r="AC17" s="135"/>
      <c r="AD17" s="136">
        <v>45490</v>
      </c>
      <c r="AE17" s="136">
        <v>45490.640459409697</v>
      </c>
      <c r="AF17" s="136">
        <v>45490</v>
      </c>
      <c r="AG17" s="136">
        <v>45534</v>
      </c>
      <c r="AH17" s="136"/>
      <c r="AI17" s="136">
        <v>45565</v>
      </c>
      <c r="AJ17" s="136">
        <v>45567</v>
      </c>
      <c r="AK17" s="136">
        <v>45567.461326238401</v>
      </c>
      <c r="AL17" s="136">
        <v>45596.460741632</v>
      </c>
      <c r="AM17" s="136">
        <v>45596.464709918997</v>
      </c>
      <c r="AN17" s="136"/>
      <c r="AO17" s="136"/>
      <c r="AP17" s="136"/>
      <c r="AQ17" s="136"/>
      <c r="AR17" s="136"/>
      <c r="AS17" s="136"/>
      <c r="AT17" s="137"/>
    </row>
    <row r="18" spans="1:46" s="118" customFormat="1" ht="72" x14ac:dyDescent="0.2">
      <c r="A18" s="127" t="s">
        <v>296</v>
      </c>
      <c r="B18" s="127" t="s">
        <v>297</v>
      </c>
      <c r="C18" s="127" t="s">
        <v>298</v>
      </c>
      <c r="D18" s="128">
        <v>717</v>
      </c>
      <c r="E18" s="127" t="s">
        <v>143</v>
      </c>
      <c r="F18" s="127" t="s">
        <v>1528</v>
      </c>
      <c r="G18" s="127" t="s">
        <v>1528</v>
      </c>
      <c r="H18" s="127" t="s">
        <v>305</v>
      </c>
      <c r="I18" s="127" t="s">
        <v>301</v>
      </c>
      <c r="J18" s="127" t="s">
        <v>302</v>
      </c>
      <c r="K18" s="127" t="s">
        <v>17</v>
      </c>
      <c r="L18" s="129">
        <v>3348000</v>
      </c>
      <c r="M18" s="129">
        <v>1395000</v>
      </c>
      <c r="N18" s="128">
        <v>6</v>
      </c>
      <c r="O18" s="128">
        <v>1395000</v>
      </c>
      <c r="P18" s="128"/>
      <c r="Q18" s="128"/>
      <c r="R18" s="128"/>
      <c r="S18" s="127"/>
      <c r="T18" s="127"/>
      <c r="U18" s="130"/>
      <c r="V18" s="129"/>
      <c r="W18" s="130">
        <v>6</v>
      </c>
      <c r="X18" s="129">
        <v>1395000</v>
      </c>
      <c r="Y18" s="130"/>
      <c r="Z18" s="129"/>
      <c r="AA18" s="130"/>
      <c r="AB18" s="129"/>
      <c r="AC18" s="130"/>
      <c r="AD18" s="123">
        <v>45509</v>
      </c>
      <c r="AE18" s="123">
        <v>45510.414903391204</v>
      </c>
      <c r="AF18" s="123">
        <v>45510</v>
      </c>
      <c r="AG18" s="123">
        <v>45541</v>
      </c>
      <c r="AH18" s="123">
        <v>45547</v>
      </c>
      <c r="AI18" s="123">
        <v>45555</v>
      </c>
      <c r="AJ18" s="123">
        <v>45558</v>
      </c>
      <c r="AK18" s="123">
        <v>45558.490311921298</v>
      </c>
      <c r="AL18" s="123"/>
      <c r="AM18" s="123"/>
      <c r="AN18" s="123"/>
      <c r="AO18" s="123"/>
      <c r="AP18" s="123"/>
      <c r="AQ18" s="123"/>
      <c r="AR18" s="123"/>
      <c r="AS18" s="123"/>
      <c r="AT18" s="131"/>
    </row>
    <row r="19" spans="1:46" s="118" customFormat="1" ht="48" x14ac:dyDescent="0.2">
      <c r="A19" s="132" t="s">
        <v>296</v>
      </c>
      <c r="B19" s="132" t="s">
        <v>331</v>
      </c>
      <c r="C19" s="132" t="s">
        <v>298</v>
      </c>
      <c r="D19" s="133">
        <v>718</v>
      </c>
      <c r="E19" s="132" t="s">
        <v>144</v>
      </c>
      <c r="F19" s="132" t="s">
        <v>1551</v>
      </c>
      <c r="G19" s="132" t="s">
        <v>1552</v>
      </c>
      <c r="H19" s="132" t="s">
        <v>300</v>
      </c>
      <c r="I19" s="132" t="s">
        <v>301</v>
      </c>
      <c r="J19" s="132" t="s">
        <v>320</v>
      </c>
      <c r="K19" s="132" t="s">
        <v>7</v>
      </c>
      <c r="L19" s="134">
        <v>25640301.620000001</v>
      </c>
      <c r="M19" s="134">
        <v>13148872.619999999</v>
      </c>
      <c r="N19" s="133">
        <v>4</v>
      </c>
      <c r="O19" s="133">
        <v>13148872.619999999</v>
      </c>
      <c r="P19" s="133"/>
      <c r="Q19" s="133"/>
      <c r="R19" s="133"/>
      <c r="S19" s="132"/>
      <c r="T19" s="132"/>
      <c r="U19" s="135"/>
      <c r="V19" s="134"/>
      <c r="W19" s="135">
        <v>4</v>
      </c>
      <c r="X19" s="134">
        <v>13148872.619999999</v>
      </c>
      <c r="Y19" s="135"/>
      <c r="Z19" s="134"/>
      <c r="AA19" s="135"/>
      <c r="AB19" s="134"/>
      <c r="AC19" s="135"/>
      <c r="AD19" s="136">
        <v>45567</v>
      </c>
      <c r="AE19" s="136">
        <v>45573.642601006897</v>
      </c>
      <c r="AF19" s="136">
        <v>45573</v>
      </c>
      <c r="AG19" s="136">
        <v>45588</v>
      </c>
      <c r="AH19" s="136"/>
      <c r="AI19" s="136">
        <v>45603</v>
      </c>
      <c r="AJ19" s="136">
        <v>45604</v>
      </c>
      <c r="AK19" s="136"/>
      <c r="AL19" s="136"/>
      <c r="AM19" s="136"/>
      <c r="AN19" s="136"/>
      <c r="AO19" s="136"/>
      <c r="AP19" s="136"/>
      <c r="AQ19" s="136"/>
      <c r="AR19" s="136"/>
      <c r="AS19" s="136"/>
      <c r="AT19" s="137"/>
    </row>
    <row r="20" spans="1:46" s="118" customFormat="1" ht="36" x14ac:dyDescent="0.2">
      <c r="A20" s="127" t="s">
        <v>296</v>
      </c>
      <c r="B20" s="127" t="s">
        <v>297</v>
      </c>
      <c r="C20" s="127" t="s">
        <v>298</v>
      </c>
      <c r="D20" s="128">
        <v>719</v>
      </c>
      <c r="E20" s="127" t="s">
        <v>145</v>
      </c>
      <c r="F20" s="127" t="s">
        <v>1553</v>
      </c>
      <c r="G20" s="127" t="s">
        <v>1554</v>
      </c>
      <c r="H20" s="127" t="s">
        <v>300</v>
      </c>
      <c r="I20" s="127" t="s">
        <v>301</v>
      </c>
      <c r="J20" s="127" t="s">
        <v>320</v>
      </c>
      <c r="K20" s="127" t="s">
        <v>146</v>
      </c>
      <c r="L20" s="129">
        <v>2670629.5</v>
      </c>
      <c r="M20" s="129">
        <v>1128435</v>
      </c>
      <c r="N20" s="128">
        <v>1</v>
      </c>
      <c r="O20" s="128">
        <v>1128435</v>
      </c>
      <c r="P20" s="128"/>
      <c r="Q20" s="128"/>
      <c r="R20" s="128"/>
      <c r="S20" s="127"/>
      <c r="T20" s="127"/>
      <c r="U20" s="130"/>
      <c r="V20" s="129"/>
      <c r="W20" s="130">
        <v>1</v>
      </c>
      <c r="X20" s="129">
        <v>1128435</v>
      </c>
      <c r="Y20" s="130"/>
      <c r="Z20" s="129"/>
      <c r="AA20" s="130"/>
      <c r="AB20" s="129"/>
      <c r="AC20" s="130"/>
      <c r="AD20" s="123">
        <v>45594</v>
      </c>
      <c r="AE20" s="123">
        <v>45596.386350544002</v>
      </c>
      <c r="AF20" s="123">
        <v>45596</v>
      </c>
      <c r="AG20" s="123">
        <v>45621</v>
      </c>
      <c r="AH20" s="123"/>
      <c r="AI20" s="123">
        <v>45636</v>
      </c>
      <c r="AJ20" s="123">
        <v>45637</v>
      </c>
      <c r="AK20" s="123"/>
      <c r="AL20" s="123"/>
      <c r="AM20" s="123"/>
      <c r="AN20" s="123"/>
      <c r="AO20" s="123"/>
      <c r="AP20" s="123"/>
      <c r="AQ20" s="123"/>
      <c r="AR20" s="123"/>
      <c r="AS20" s="123"/>
      <c r="AT20" s="131"/>
    </row>
    <row r="21" spans="1:46" s="118" customFormat="1" ht="36" x14ac:dyDescent="0.2">
      <c r="A21" s="132" t="s">
        <v>296</v>
      </c>
      <c r="B21" s="132" t="s">
        <v>340</v>
      </c>
      <c r="C21" s="132" t="s">
        <v>298</v>
      </c>
      <c r="D21" s="133">
        <v>730</v>
      </c>
      <c r="E21" s="132" t="s">
        <v>159</v>
      </c>
      <c r="F21" s="132" t="s">
        <v>1529</v>
      </c>
      <c r="G21" s="132" t="s">
        <v>1530</v>
      </c>
      <c r="H21" s="132" t="s">
        <v>300</v>
      </c>
      <c r="I21" s="132" t="s">
        <v>319</v>
      </c>
      <c r="J21" s="132" t="s">
        <v>302</v>
      </c>
      <c r="K21" s="132" t="s">
        <v>26</v>
      </c>
      <c r="L21" s="134">
        <v>35565978</v>
      </c>
      <c r="M21" s="134">
        <v>29638315</v>
      </c>
      <c r="N21" s="133">
        <v>34</v>
      </c>
      <c r="O21" s="133">
        <v>29638315</v>
      </c>
      <c r="P21" s="133"/>
      <c r="Q21" s="133"/>
      <c r="R21" s="133"/>
      <c r="S21" s="132"/>
      <c r="T21" s="132"/>
      <c r="U21" s="135"/>
      <c r="V21" s="134"/>
      <c r="W21" s="135">
        <v>34</v>
      </c>
      <c r="X21" s="134">
        <v>29638315</v>
      </c>
      <c r="Y21" s="135"/>
      <c r="Z21" s="134"/>
      <c r="AA21" s="135"/>
      <c r="AB21" s="134"/>
      <c r="AC21" s="135"/>
      <c r="AD21" s="136">
        <v>45506</v>
      </c>
      <c r="AE21" s="136">
        <v>45509.516705092603</v>
      </c>
      <c r="AF21" s="136"/>
      <c r="AG21" s="136">
        <v>45540</v>
      </c>
      <c r="AH21" s="136">
        <v>45559</v>
      </c>
      <c r="AI21" s="136">
        <v>45565</v>
      </c>
      <c r="AJ21" s="136">
        <v>45567</v>
      </c>
      <c r="AK21" s="136">
        <v>45567.420336030103</v>
      </c>
      <c r="AL21" s="136"/>
      <c r="AM21" s="136"/>
      <c r="AN21" s="136"/>
      <c r="AO21" s="136"/>
      <c r="AP21" s="136"/>
      <c r="AQ21" s="136"/>
      <c r="AR21" s="136"/>
      <c r="AS21" s="136"/>
      <c r="AT21" s="137"/>
    </row>
    <row r="22" spans="1:46" s="118" customFormat="1" ht="36" x14ac:dyDescent="0.2">
      <c r="A22" s="127" t="s">
        <v>296</v>
      </c>
      <c r="B22" s="127" t="s">
        <v>297</v>
      </c>
      <c r="C22" s="127" t="s">
        <v>298</v>
      </c>
      <c r="D22" s="128">
        <v>734</v>
      </c>
      <c r="E22" s="127" t="s">
        <v>161</v>
      </c>
      <c r="F22" s="127" t="s">
        <v>1519</v>
      </c>
      <c r="G22" s="127" t="s">
        <v>1520</v>
      </c>
      <c r="H22" s="127" t="s">
        <v>300</v>
      </c>
      <c r="I22" s="127" t="s">
        <v>301</v>
      </c>
      <c r="J22" s="127" t="s">
        <v>302</v>
      </c>
      <c r="K22" s="127" t="s">
        <v>22</v>
      </c>
      <c r="L22" s="129">
        <v>66113412.960000001</v>
      </c>
      <c r="M22" s="129">
        <v>48207696.950000003</v>
      </c>
      <c r="N22" s="128">
        <v>1</v>
      </c>
      <c r="O22" s="128">
        <v>48207696.950000003</v>
      </c>
      <c r="P22" s="128"/>
      <c r="Q22" s="128"/>
      <c r="R22" s="128"/>
      <c r="S22" s="127"/>
      <c r="T22" s="127"/>
      <c r="U22" s="130"/>
      <c r="V22" s="129"/>
      <c r="W22" s="130">
        <v>1</v>
      </c>
      <c r="X22" s="129">
        <v>48207696.950000003</v>
      </c>
      <c r="Y22" s="130"/>
      <c r="Z22" s="129"/>
      <c r="AA22" s="130"/>
      <c r="AB22" s="129"/>
      <c r="AC22" s="130"/>
      <c r="AD22" s="123"/>
      <c r="AE22" s="123">
        <v>45496.453608414296</v>
      </c>
      <c r="AF22" s="123">
        <v>45496</v>
      </c>
      <c r="AG22" s="123">
        <v>45527</v>
      </c>
      <c r="AH22" s="123"/>
      <c r="AI22" s="123">
        <v>45551</v>
      </c>
      <c r="AJ22" s="123">
        <v>45552</v>
      </c>
      <c r="AK22" s="123">
        <v>45552.420351469897</v>
      </c>
      <c r="AL22" s="123"/>
      <c r="AM22" s="123">
        <v>45573.408108877302</v>
      </c>
      <c r="AN22" s="123">
        <v>45579.555546446798</v>
      </c>
      <c r="AO22" s="123">
        <v>45579.5558528935</v>
      </c>
      <c r="AP22" s="123">
        <v>45588.519133217596</v>
      </c>
      <c r="AQ22" s="123"/>
      <c r="AR22" s="123"/>
      <c r="AS22" s="123"/>
      <c r="AT22" s="131" t="s">
        <v>1521</v>
      </c>
    </row>
    <row r="23" spans="1:46" s="118" customFormat="1" ht="36" x14ac:dyDescent="0.2">
      <c r="A23" s="132" t="s">
        <v>296</v>
      </c>
      <c r="B23" s="132" t="s">
        <v>340</v>
      </c>
      <c r="C23" s="132" t="s">
        <v>298</v>
      </c>
      <c r="D23" s="133">
        <v>737</v>
      </c>
      <c r="E23" s="132" t="s">
        <v>184</v>
      </c>
      <c r="F23" s="132" t="s">
        <v>343</v>
      </c>
      <c r="G23" s="132" t="s">
        <v>344</v>
      </c>
      <c r="H23" s="132" t="s">
        <v>300</v>
      </c>
      <c r="I23" s="132" t="s">
        <v>301</v>
      </c>
      <c r="J23" s="132" t="s">
        <v>302</v>
      </c>
      <c r="K23" s="132" t="s">
        <v>13</v>
      </c>
      <c r="L23" s="134">
        <v>32061775.199999999</v>
      </c>
      <c r="M23" s="134">
        <v>26718146</v>
      </c>
      <c r="N23" s="133">
        <v>1</v>
      </c>
      <c r="O23" s="133">
        <v>26718146</v>
      </c>
      <c r="P23" s="133">
        <v>1</v>
      </c>
      <c r="Q23" s="133">
        <v>26718146</v>
      </c>
      <c r="R23" s="133"/>
      <c r="S23" s="132"/>
      <c r="T23" s="132"/>
      <c r="U23" s="135"/>
      <c r="V23" s="134"/>
      <c r="W23" s="135"/>
      <c r="X23" s="134"/>
      <c r="Y23" s="135"/>
      <c r="Z23" s="134"/>
      <c r="AA23" s="135"/>
      <c r="AB23" s="134"/>
      <c r="AC23" s="135"/>
      <c r="AD23" s="136">
        <v>45456</v>
      </c>
      <c r="AE23" s="136">
        <v>45461.428555208302</v>
      </c>
      <c r="AF23" s="136">
        <v>45461</v>
      </c>
      <c r="AG23" s="136">
        <v>45485</v>
      </c>
      <c r="AH23" s="136">
        <v>45497</v>
      </c>
      <c r="AI23" s="136">
        <v>45503</v>
      </c>
      <c r="AJ23" s="136">
        <v>45504</v>
      </c>
      <c r="AK23" s="136">
        <v>45504.418887963002</v>
      </c>
      <c r="AL23" s="136">
        <v>45552.401037997697</v>
      </c>
      <c r="AM23" s="136">
        <v>45552.407694212998</v>
      </c>
      <c r="AN23" s="136">
        <v>45593.515154861103</v>
      </c>
      <c r="AO23" s="136">
        <v>45593.605894294</v>
      </c>
      <c r="AP23" s="136">
        <v>45593.626218136596</v>
      </c>
      <c r="AQ23" s="136"/>
      <c r="AR23" s="136"/>
      <c r="AS23" s="136"/>
      <c r="AT23" s="137"/>
    </row>
    <row r="24" spans="1:46" s="118" customFormat="1" ht="36" x14ac:dyDescent="0.2">
      <c r="A24" s="127" t="s">
        <v>296</v>
      </c>
      <c r="B24" s="127" t="s">
        <v>340</v>
      </c>
      <c r="C24" s="127" t="s">
        <v>298</v>
      </c>
      <c r="D24" s="128">
        <v>738</v>
      </c>
      <c r="E24" s="127" t="s">
        <v>186</v>
      </c>
      <c r="F24" s="127" t="s">
        <v>1522</v>
      </c>
      <c r="G24" s="127" t="s">
        <v>1523</v>
      </c>
      <c r="H24" s="127" t="s">
        <v>300</v>
      </c>
      <c r="I24" s="127" t="s">
        <v>301</v>
      </c>
      <c r="J24" s="127" t="s">
        <v>302</v>
      </c>
      <c r="K24" s="127" t="s">
        <v>8</v>
      </c>
      <c r="L24" s="129">
        <v>62399293.799999997</v>
      </c>
      <c r="M24" s="129">
        <v>51999411.5</v>
      </c>
      <c r="N24" s="128">
        <v>17</v>
      </c>
      <c r="O24" s="128">
        <v>51999411.5</v>
      </c>
      <c r="P24" s="128"/>
      <c r="Q24" s="128"/>
      <c r="R24" s="128"/>
      <c r="S24" s="127"/>
      <c r="T24" s="127"/>
      <c r="U24" s="130">
        <v>1</v>
      </c>
      <c r="V24" s="129">
        <v>86400</v>
      </c>
      <c r="W24" s="130">
        <v>16</v>
      </c>
      <c r="X24" s="129">
        <v>51913011.5</v>
      </c>
      <c r="Y24" s="130"/>
      <c r="Z24" s="129"/>
      <c r="AA24" s="130"/>
      <c r="AB24" s="129"/>
      <c r="AC24" s="130"/>
      <c r="AD24" s="123">
        <v>45491</v>
      </c>
      <c r="AE24" s="123">
        <v>45495.417533599502</v>
      </c>
      <c r="AF24" s="123">
        <v>45495</v>
      </c>
      <c r="AG24" s="123">
        <v>45553</v>
      </c>
      <c r="AH24" s="123">
        <v>45560</v>
      </c>
      <c r="AI24" s="123">
        <v>45567</v>
      </c>
      <c r="AJ24" s="123">
        <v>45568</v>
      </c>
      <c r="AK24" s="123">
        <v>45568.4210328357</v>
      </c>
      <c r="AL24" s="123"/>
      <c r="AM24" s="123"/>
      <c r="AN24" s="123"/>
      <c r="AO24" s="123"/>
      <c r="AP24" s="123"/>
      <c r="AQ24" s="123"/>
      <c r="AR24" s="123"/>
      <c r="AS24" s="123"/>
      <c r="AT24" s="131"/>
    </row>
    <row r="25" spans="1:46" s="118" customFormat="1" ht="36" x14ac:dyDescent="0.2">
      <c r="A25" s="132" t="s">
        <v>296</v>
      </c>
      <c r="B25" s="132" t="s">
        <v>340</v>
      </c>
      <c r="C25" s="132" t="s">
        <v>298</v>
      </c>
      <c r="D25" s="133">
        <v>739</v>
      </c>
      <c r="E25" s="132" t="s">
        <v>188</v>
      </c>
      <c r="F25" s="132" t="s">
        <v>345</v>
      </c>
      <c r="G25" s="132" t="s">
        <v>346</v>
      </c>
      <c r="H25" s="132" t="s">
        <v>300</v>
      </c>
      <c r="I25" s="132" t="s">
        <v>319</v>
      </c>
      <c r="J25" s="132" t="s">
        <v>302</v>
      </c>
      <c r="K25" s="132" t="s">
        <v>13</v>
      </c>
      <c r="L25" s="134">
        <v>33917616</v>
      </c>
      <c r="M25" s="134">
        <v>28264680</v>
      </c>
      <c r="N25" s="133">
        <v>2</v>
      </c>
      <c r="O25" s="133">
        <v>28264680</v>
      </c>
      <c r="P25" s="133"/>
      <c r="Q25" s="133"/>
      <c r="R25" s="133"/>
      <c r="S25" s="132"/>
      <c r="T25" s="132"/>
      <c r="U25" s="135"/>
      <c r="V25" s="134"/>
      <c r="W25" s="135">
        <v>2</v>
      </c>
      <c r="X25" s="134">
        <v>28264680</v>
      </c>
      <c r="Y25" s="135"/>
      <c r="Z25" s="134"/>
      <c r="AA25" s="135"/>
      <c r="AB25" s="134"/>
      <c r="AC25" s="135"/>
      <c r="AD25" s="136">
        <v>45475</v>
      </c>
      <c r="AE25" s="136">
        <v>45476.430888425901</v>
      </c>
      <c r="AF25" s="136"/>
      <c r="AG25" s="136">
        <v>45499</v>
      </c>
      <c r="AH25" s="136">
        <v>45524</v>
      </c>
      <c r="AI25" s="136">
        <v>45530</v>
      </c>
      <c r="AJ25" s="136">
        <v>45531</v>
      </c>
      <c r="AK25" s="136">
        <v>45531.4191300116</v>
      </c>
      <c r="AL25" s="136">
        <v>45586.647905752303</v>
      </c>
      <c r="AM25" s="136">
        <v>45586.649482372697</v>
      </c>
      <c r="AN25" s="136"/>
      <c r="AO25" s="136"/>
      <c r="AP25" s="136"/>
      <c r="AQ25" s="136"/>
      <c r="AR25" s="136"/>
      <c r="AS25" s="136"/>
      <c r="AT25" s="137"/>
    </row>
    <row r="26" spans="1:46" s="118" customFormat="1" ht="36" x14ac:dyDescent="0.2">
      <c r="A26" s="127" t="s">
        <v>296</v>
      </c>
      <c r="B26" s="127" t="s">
        <v>201</v>
      </c>
      <c r="C26" s="127" t="s">
        <v>298</v>
      </c>
      <c r="D26" s="128">
        <v>745</v>
      </c>
      <c r="E26" s="127" t="s">
        <v>207</v>
      </c>
      <c r="F26" s="127" t="s">
        <v>347</v>
      </c>
      <c r="G26" s="127" t="s">
        <v>348</v>
      </c>
      <c r="H26" s="127" t="s">
        <v>300</v>
      </c>
      <c r="I26" s="127" t="s">
        <v>319</v>
      </c>
      <c r="J26" s="127" t="s">
        <v>312</v>
      </c>
      <c r="K26" s="127" t="s">
        <v>14</v>
      </c>
      <c r="L26" s="129">
        <v>17218080</v>
      </c>
      <c r="M26" s="129">
        <v>14348400</v>
      </c>
      <c r="N26" s="128">
        <v>6</v>
      </c>
      <c r="O26" s="128">
        <v>14348400</v>
      </c>
      <c r="P26" s="128">
        <v>6</v>
      </c>
      <c r="Q26" s="128">
        <v>14348400</v>
      </c>
      <c r="R26" s="128">
        <v>13639380</v>
      </c>
      <c r="S26" s="127"/>
      <c r="T26" s="127"/>
      <c r="U26" s="130"/>
      <c r="V26" s="129"/>
      <c r="W26" s="130"/>
      <c r="X26" s="129"/>
      <c r="Y26" s="130"/>
      <c r="Z26" s="129"/>
      <c r="AA26" s="130">
        <v>6</v>
      </c>
      <c r="AB26" s="129">
        <v>14348400</v>
      </c>
      <c r="AC26" s="130"/>
      <c r="AD26" s="123">
        <v>45442</v>
      </c>
      <c r="AE26" s="123">
        <v>45443.431758368097</v>
      </c>
      <c r="AF26" s="123"/>
      <c r="AG26" s="123">
        <v>45450</v>
      </c>
      <c r="AH26" s="123"/>
      <c r="AI26" s="123">
        <v>45464</v>
      </c>
      <c r="AJ26" s="123">
        <v>45467</v>
      </c>
      <c r="AK26" s="123">
        <v>45467.396961307903</v>
      </c>
      <c r="AL26" s="123"/>
      <c r="AM26" s="123"/>
      <c r="AN26" s="123"/>
      <c r="AO26" s="123">
        <v>45467.455152048598</v>
      </c>
      <c r="AP26" s="123">
        <v>45467.459273379602</v>
      </c>
      <c r="AQ26" s="123">
        <v>45506.6434022338</v>
      </c>
      <c r="AR26" s="123">
        <v>45523.5</v>
      </c>
      <c r="AS26" s="123">
        <v>45552.376038344897</v>
      </c>
      <c r="AT26" s="131"/>
    </row>
    <row r="27" spans="1:46" s="118" customFormat="1" ht="36" x14ac:dyDescent="0.2">
      <c r="A27" s="132" t="s">
        <v>296</v>
      </c>
      <c r="B27" s="132" t="s">
        <v>201</v>
      </c>
      <c r="C27" s="132" t="s">
        <v>298</v>
      </c>
      <c r="D27" s="133">
        <v>746</v>
      </c>
      <c r="E27" s="132" t="s">
        <v>211</v>
      </c>
      <c r="F27" s="132" t="s">
        <v>1524</v>
      </c>
      <c r="G27" s="132" t="s">
        <v>1525</v>
      </c>
      <c r="H27" s="132" t="s">
        <v>300</v>
      </c>
      <c r="I27" s="132" t="s">
        <v>319</v>
      </c>
      <c r="J27" s="132" t="s">
        <v>302</v>
      </c>
      <c r="K27" s="132" t="s">
        <v>9</v>
      </c>
      <c r="L27" s="134">
        <v>951739664.45000005</v>
      </c>
      <c r="M27" s="134">
        <v>793116387</v>
      </c>
      <c r="N27" s="133">
        <v>1096</v>
      </c>
      <c r="O27" s="133">
        <v>793116387</v>
      </c>
      <c r="P27" s="133">
        <v>1</v>
      </c>
      <c r="Q27" s="133">
        <v>4082992.2</v>
      </c>
      <c r="R27" s="133"/>
      <c r="S27" s="132"/>
      <c r="T27" s="132"/>
      <c r="U27" s="135">
        <v>197</v>
      </c>
      <c r="V27" s="134">
        <v>132155945.62</v>
      </c>
      <c r="W27" s="135">
        <v>898</v>
      </c>
      <c r="X27" s="134">
        <v>656877449.17999995</v>
      </c>
      <c r="Y27" s="135"/>
      <c r="Z27" s="134"/>
      <c r="AA27" s="135"/>
      <c r="AB27" s="134"/>
      <c r="AC27" s="135"/>
      <c r="AD27" s="136">
        <v>45491</v>
      </c>
      <c r="AE27" s="136">
        <v>45498.471570682901</v>
      </c>
      <c r="AF27" s="136"/>
      <c r="AG27" s="136">
        <v>45513</v>
      </c>
      <c r="AH27" s="136"/>
      <c r="AI27" s="136">
        <v>45573</v>
      </c>
      <c r="AJ27" s="136">
        <v>45574</v>
      </c>
      <c r="AK27" s="136">
        <v>45574.414345717603</v>
      </c>
      <c r="AL27" s="136"/>
      <c r="AM27" s="136"/>
      <c r="AN27" s="136"/>
      <c r="AO27" s="136">
        <v>45579.399064780097</v>
      </c>
      <c r="AP27" s="136">
        <v>45579.401448379598</v>
      </c>
      <c r="AQ27" s="136"/>
      <c r="AR27" s="136"/>
      <c r="AS27" s="136"/>
      <c r="AT27" s="137"/>
    </row>
    <row r="28" spans="1:46" s="118" customFormat="1" ht="36" x14ac:dyDescent="0.2">
      <c r="A28" s="127" t="s">
        <v>296</v>
      </c>
      <c r="B28" s="127" t="s">
        <v>201</v>
      </c>
      <c r="C28" s="127" t="s">
        <v>298</v>
      </c>
      <c r="D28" s="128">
        <v>747</v>
      </c>
      <c r="E28" s="127" t="s">
        <v>213</v>
      </c>
      <c r="F28" s="127" t="s">
        <v>1544</v>
      </c>
      <c r="G28" s="127" t="s">
        <v>1545</v>
      </c>
      <c r="H28" s="127" t="s">
        <v>300</v>
      </c>
      <c r="I28" s="127" t="s">
        <v>319</v>
      </c>
      <c r="J28" s="127" t="s">
        <v>302</v>
      </c>
      <c r="K28" s="127" t="s">
        <v>214</v>
      </c>
      <c r="L28" s="129">
        <v>95613661.200000003</v>
      </c>
      <c r="M28" s="129">
        <v>79678051</v>
      </c>
      <c r="N28" s="128">
        <v>84</v>
      </c>
      <c r="O28" s="128">
        <v>79678051</v>
      </c>
      <c r="P28" s="128"/>
      <c r="Q28" s="128"/>
      <c r="R28" s="128"/>
      <c r="S28" s="127"/>
      <c r="T28" s="127"/>
      <c r="U28" s="130">
        <v>8</v>
      </c>
      <c r="V28" s="129">
        <v>718538</v>
      </c>
      <c r="W28" s="130">
        <v>76</v>
      </c>
      <c r="X28" s="129">
        <v>78959513</v>
      </c>
      <c r="Y28" s="130"/>
      <c r="Z28" s="129"/>
      <c r="AA28" s="130"/>
      <c r="AB28" s="129"/>
      <c r="AC28" s="130"/>
      <c r="AD28" s="123">
        <v>45562</v>
      </c>
      <c r="AE28" s="123">
        <v>45562.690509756903</v>
      </c>
      <c r="AF28" s="123"/>
      <c r="AG28" s="123">
        <v>45574</v>
      </c>
      <c r="AH28" s="123"/>
      <c r="AI28" s="123">
        <v>45588</v>
      </c>
      <c r="AJ28" s="123">
        <v>45589</v>
      </c>
      <c r="AK28" s="123">
        <v>45589.586673726903</v>
      </c>
      <c r="AL28" s="123"/>
      <c r="AM28" s="123"/>
      <c r="AN28" s="123"/>
      <c r="AO28" s="123">
        <v>45589.668021909703</v>
      </c>
      <c r="AP28" s="123">
        <v>45589.669603159702</v>
      </c>
      <c r="AQ28" s="123"/>
      <c r="AR28" s="123"/>
      <c r="AS28" s="123"/>
      <c r="AT28" s="131"/>
    </row>
    <row r="29" spans="1:46" s="118" customFormat="1" ht="48" x14ac:dyDescent="0.2">
      <c r="A29" s="132" t="s">
        <v>296</v>
      </c>
      <c r="B29" s="132" t="s">
        <v>297</v>
      </c>
      <c r="C29" s="132" t="s">
        <v>298</v>
      </c>
      <c r="D29" s="133">
        <v>751</v>
      </c>
      <c r="E29" s="132" t="s">
        <v>223</v>
      </c>
      <c r="F29" s="132" t="s">
        <v>349</v>
      </c>
      <c r="G29" s="132" t="s">
        <v>350</v>
      </c>
      <c r="H29" s="132" t="s">
        <v>305</v>
      </c>
      <c r="I29" s="132" t="s">
        <v>301</v>
      </c>
      <c r="J29" s="132" t="s">
        <v>306</v>
      </c>
      <c r="K29" s="132" t="s">
        <v>10</v>
      </c>
      <c r="L29" s="134">
        <v>6243880</v>
      </c>
      <c r="M29" s="134">
        <v>2491200</v>
      </c>
      <c r="N29" s="133">
        <v>1</v>
      </c>
      <c r="O29" s="133">
        <v>2491200</v>
      </c>
      <c r="P29" s="133">
        <v>1</v>
      </c>
      <c r="Q29" s="133">
        <v>2491200</v>
      </c>
      <c r="R29" s="133">
        <v>1651800</v>
      </c>
      <c r="S29" s="132"/>
      <c r="T29" s="132"/>
      <c r="U29" s="135"/>
      <c r="V29" s="134"/>
      <c r="W29" s="135"/>
      <c r="X29" s="134"/>
      <c r="Y29" s="135"/>
      <c r="Z29" s="134"/>
      <c r="AA29" s="135"/>
      <c r="AB29" s="134"/>
      <c r="AC29" s="135"/>
      <c r="AD29" s="136">
        <v>45432</v>
      </c>
      <c r="AE29" s="136">
        <v>45435.705667743103</v>
      </c>
      <c r="AF29" s="136">
        <v>45435</v>
      </c>
      <c r="AG29" s="136">
        <v>45460</v>
      </c>
      <c r="AH29" s="136"/>
      <c r="AI29" s="136">
        <v>45470</v>
      </c>
      <c r="AJ29" s="136">
        <v>45471</v>
      </c>
      <c r="AK29" s="136">
        <v>45471.421543402801</v>
      </c>
      <c r="AL29" s="136">
        <v>45491.634541817097</v>
      </c>
      <c r="AM29" s="136">
        <v>45491.635023993098</v>
      </c>
      <c r="AN29" s="136">
        <v>45498.716688923603</v>
      </c>
      <c r="AO29" s="136">
        <v>45502.402111921299</v>
      </c>
      <c r="AP29" s="136">
        <v>45502.404998182901</v>
      </c>
      <c r="AQ29" s="136">
        <v>45567.439331793998</v>
      </c>
      <c r="AR29" s="136"/>
      <c r="AS29" s="136"/>
      <c r="AT29" s="137" t="s">
        <v>351</v>
      </c>
    </row>
    <row r="30" spans="1:46" s="118" customFormat="1" ht="60" x14ac:dyDescent="0.2">
      <c r="A30" s="127" t="s">
        <v>296</v>
      </c>
      <c r="B30" s="127" t="s">
        <v>297</v>
      </c>
      <c r="C30" s="127" t="s">
        <v>298</v>
      </c>
      <c r="D30" s="128">
        <v>755</v>
      </c>
      <c r="E30" s="127" t="s">
        <v>228</v>
      </c>
      <c r="F30" s="127" t="s">
        <v>352</v>
      </c>
      <c r="G30" s="124" t="s">
        <v>353</v>
      </c>
      <c r="H30" s="127" t="s">
        <v>305</v>
      </c>
      <c r="I30" s="127" t="s">
        <v>301</v>
      </c>
      <c r="J30" s="127" t="s">
        <v>302</v>
      </c>
      <c r="K30" s="127" t="s">
        <v>229</v>
      </c>
      <c r="L30" s="129">
        <v>2137431.34</v>
      </c>
      <c r="M30" s="129">
        <v>144875.82</v>
      </c>
      <c r="N30" s="128">
        <v>1</v>
      </c>
      <c r="O30" s="128">
        <v>144875.82</v>
      </c>
      <c r="P30" s="128"/>
      <c r="Q30" s="128"/>
      <c r="R30" s="128"/>
      <c r="S30" s="127"/>
      <c r="T30" s="127"/>
      <c r="U30" s="130"/>
      <c r="V30" s="129"/>
      <c r="W30" s="130">
        <v>1</v>
      </c>
      <c r="X30" s="129">
        <v>144875.82</v>
      </c>
      <c r="Y30" s="130"/>
      <c r="Z30" s="129"/>
      <c r="AA30" s="130"/>
      <c r="AB30" s="129"/>
      <c r="AC30" s="130"/>
      <c r="AD30" s="123">
        <v>45414</v>
      </c>
      <c r="AE30" s="123">
        <v>45414.759536724501</v>
      </c>
      <c r="AF30" s="123">
        <v>45414</v>
      </c>
      <c r="AG30" s="123">
        <v>45439</v>
      </c>
      <c r="AH30" s="123"/>
      <c r="AI30" s="123">
        <v>45453</v>
      </c>
      <c r="AJ30" s="123">
        <v>45453</v>
      </c>
      <c r="AK30" s="123">
        <v>45453.643032870401</v>
      </c>
      <c r="AL30" s="123"/>
      <c r="AM30" s="123">
        <v>45482.627301886598</v>
      </c>
      <c r="AN30" s="123">
        <v>45560.614055787002</v>
      </c>
      <c r="AO30" s="123">
        <v>45566.6158321412</v>
      </c>
      <c r="AP30" s="123">
        <v>45566.633653854202</v>
      </c>
      <c r="AQ30" s="123"/>
      <c r="AR30" s="123"/>
      <c r="AS30" s="123"/>
      <c r="AT30" s="131" t="s">
        <v>354</v>
      </c>
    </row>
    <row r="31" spans="1:46" s="118" customFormat="1" ht="72" x14ac:dyDescent="0.2">
      <c r="A31" s="132" t="s">
        <v>296</v>
      </c>
      <c r="B31" s="132" t="s">
        <v>297</v>
      </c>
      <c r="C31" s="132" t="s">
        <v>298</v>
      </c>
      <c r="D31" s="133">
        <v>756</v>
      </c>
      <c r="E31" s="132" t="s">
        <v>230</v>
      </c>
      <c r="F31" s="132" t="s">
        <v>355</v>
      </c>
      <c r="G31" s="132" t="s">
        <v>356</v>
      </c>
      <c r="H31" s="132" t="s">
        <v>305</v>
      </c>
      <c r="I31" s="132" t="s">
        <v>301</v>
      </c>
      <c r="J31" s="132" t="s">
        <v>302</v>
      </c>
      <c r="K31" s="132" t="s">
        <v>229</v>
      </c>
      <c r="L31" s="134">
        <v>390661.42</v>
      </c>
      <c r="M31" s="134">
        <v>40679.26</v>
      </c>
      <c r="N31" s="133">
        <v>1</v>
      </c>
      <c r="O31" s="133">
        <v>40679.26</v>
      </c>
      <c r="P31" s="133"/>
      <c r="Q31" s="133"/>
      <c r="R31" s="133"/>
      <c r="S31" s="132"/>
      <c r="T31" s="132"/>
      <c r="U31" s="135"/>
      <c r="V31" s="134"/>
      <c r="W31" s="135">
        <v>1</v>
      </c>
      <c r="X31" s="134">
        <v>40679.26</v>
      </c>
      <c r="Y31" s="135"/>
      <c r="Z31" s="134"/>
      <c r="AA31" s="135"/>
      <c r="AB31" s="134"/>
      <c r="AC31" s="135"/>
      <c r="AD31" s="136">
        <v>45449</v>
      </c>
      <c r="AE31" s="136">
        <v>45455.395042592601</v>
      </c>
      <c r="AF31" s="136">
        <v>45455</v>
      </c>
      <c r="AG31" s="136">
        <v>45476</v>
      </c>
      <c r="AH31" s="136"/>
      <c r="AI31" s="136">
        <v>45488</v>
      </c>
      <c r="AJ31" s="136">
        <v>45489</v>
      </c>
      <c r="AK31" s="136">
        <v>45489.462254201397</v>
      </c>
      <c r="AL31" s="136"/>
      <c r="AM31" s="136">
        <v>45510.401337962998</v>
      </c>
      <c r="AN31" s="136">
        <v>45573.512443518499</v>
      </c>
      <c r="AO31" s="136">
        <v>45573.5139241898</v>
      </c>
      <c r="AP31" s="136">
        <v>45573.514881400501</v>
      </c>
      <c r="AQ31" s="136"/>
      <c r="AR31" s="136"/>
      <c r="AS31" s="136"/>
      <c r="AT31" s="137" t="s">
        <v>357</v>
      </c>
    </row>
    <row r="32" spans="1:46" s="118" customFormat="1" ht="84" x14ac:dyDescent="0.2">
      <c r="A32" s="127" t="s">
        <v>296</v>
      </c>
      <c r="B32" s="127" t="s">
        <v>297</v>
      </c>
      <c r="C32" s="127" t="s">
        <v>298</v>
      </c>
      <c r="D32" s="128">
        <v>757</v>
      </c>
      <c r="E32" s="127" t="s">
        <v>231</v>
      </c>
      <c r="F32" s="127" t="s">
        <v>1531</v>
      </c>
      <c r="G32" s="124" t="s">
        <v>1532</v>
      </c>
      <c r="H32" s="127" t="s">
        <v>300</v>
      </c>
      <c r="I32" s="127" t="s">
        <v>301</v>
      </c>
      <c r="J32" s="127" t="s">
        <v>302</v>
      </c>
      <c r="K32" s="127" t="s">
        <v>229</v>
      </c>
      <c r="L32" s="129">
        <v>12817995.199999999</v>
      </c>
      <c r="M32" s="129">
        <v>8011247</v>
      </c>
      <c r="N32" s="128">
        <v>2</v>
      </c>
      <c r="O32" s="128">
        <v>8011247</v>
      </c>
      <c r="P32" s="128"/>
      <c r="Q32" s="128"/>
      <c r="R32" s="128"/>
      <c r="S32" s="127"/>
      <c r="T32" s="127"/>
      <c r="U32" s="130"/>
      <c r="V32" s="129"/>
      <c r="W32" s="130">
        <v>2</v>
      </c>
      <c r="X32" s="129">
        <v>8011247</v>
      </c>
      <c r="Y32" s="130"/>
      <c r="Z32" s="129"/>
      <c r="AA32" s="130"/>
      <c r="AB32" s="129"/>
      <c r="AC32" s="130"/>
      <c r="AD32" s="123">
        <v>45511</v>
      </c>
      <c r="AE32" s="123">
        <v>45518.360069675902</v>
      </c>
      <c r="AF32" s="123">
        <v>45518</v>
      </c>
      <c r="AG32" s="123">
        <v>45551</v>
      </c>
      <c r="AH32" s="123"/>
      <c r="AI32" s="123">
        <v>45567</v>
      </c>
      <c r="AJ32" s="123">
        <v>45568</v>
      </c>
      <c r="AK32" s="123">
        <v>45568.4255970718</v>
      </c>
      <c r="AL32" s="123"/>
      <c r="AM32" s="123"/>
      <c r="AN32" s="123"/>
      <c r="AO32" s="123"/>
      <c r="AP32" s="123"/>
      <c r="AQ32" s="123"/>
      <c r="AR32" s="123"/>
      <c r="AS32" s="123"/>
      <c r="AT32" s="131"/>
    </row>
    <row r="33" spans="1:46" s="118" customFormat="1" ht="48" x14ac:dyDescent="0.2">
      <c r="A33" s="132" t="s">
        <v>296</v>
      </c>
      <c r="B33" s="132" t="s">
        <v>1334</v>
      </c>
      <c r="C33" s="132" t="s">
        <v>298</v>
      </c>
      <c r="D33" s="133">
        <v>760</v>
      </c>
      <c r="E33" s="132" t="s">
        <v>233</v>
      </c>
      <c r="F33" s="132" t="s">
        <v>1533</v>
      </c>
      <c r="G33" s="132" t="s">
        <v>1534</v>
      </c>
      <c r="H33" s="132" t="s">
        <v>305</v>
      </c>
      <c r="I33" s="132" t="s">
        <v>311</v>
      </c>
      <c r="J33" s="132" t="s">
        <v>306</v>
      </c>
      <c r="K33" s="132" t="s">
        <v>229</v>
      </c>
      <c r="L33" s="134">
        <v>466310</v>
      </c>
      <c r="M33" s="134">
        <v>444660.42</v>
      </c>
      <c r="N33" s="133">
        <v>1</v>
      </c>
      <c r="O33" s="133">
        <v>444660.42</v>
      </c>
      <c r="P33" s="133">
        <v>1</v>
      </c>
      <c r="Q33" s="133">
        <v>444660.42</v>
      </c>
      <c r="R33" s="133">
        <v>363821.16</v>
      </c>
      <c r="S33" s="132"/>
      <c r="T33" s="132"/>
      <c r="U33" s="135"/>
      <c r="V33" s="134"/>
      <c r="W33" s="135"/>
      <c r="X33" s="134"/>
      <c r="Y33" s="135"/>
      <c r="Z33" s="134"/>
      <c r="AA33" s="135"/>
      <c r="AB33" s="134"/>
      <c r="AC33" s="135"/>
      <c r="AD33" s="136">
        <v>45505</v>
      </c>
      <c r="AE33" s="136">
        <v>45506.466877430597</v>
      </c>
      <c r="AF33" s="136">
        <v>45506</v>
      </c>
      <c r="AG33" s="136">
        <v>45548</v>
      </c>
      <c r="AH33" s="136"/>
      <c r="AI33" s="136">
        <v>45558</v>
      </c>
      <c r="AJ33" s="136">
        <v>45559</v>
      </c>
      <c r="AK33" s="136">
        <v>45559.422936423602</v>
      </c>
      <c r="AL33" s="136"/>
      <c r="AM33" s="136"/>
      <c r="AN33" s="136"/>
      <c r="AO33" s="136">
        <v>45559.460726851903</v>
      </c>
      <c r="AP33" s="136">
        <v>45559.467369131897</v>
      </c>
      <c r="AQ33" s="136">
        <v>45586.6851676273</v>
      </c>
      <c r="AR33" s="136"/>
      <c r="AS33" s="136"/>
      <c r="AT33" s="137" t="s">
        <v>1535</v>
      </c>
    </row>
    <row r="34" spans="1:46" s="118" customFormat="1" ht="36" x14ac:dyDescent="0.2">
      <c r="A34" s="127" t="s">
        <v>296</v>
      </c>
      <c r="B34" s="127" t="s">
        <v>297</v>
      </c>
      <c r="C34" s="127" t="s">
        <v>298</v>
      </c>
      <c r="D34" s="128">
        <v>761</v>
      </c>
      <c r="E34" s="127" t="s">
        <v>163</v>
      </c>
      <c r="F34" s="127" t="s">
        <v>358</v>
      </c>
      <c r="G34" s="127" t="s">
        <v>359</v>
      </c>
      <c r="H34" s="127" t="s">
        <v>300</v>
      </c>
      <c r="I34" s="127" t="s">
        <v>301</v>
      </c>
      <c r="J34" s="127" t="s">
        <v>312</v>
      </c>
      <c r="K34" s="127" t="s">
        <v>25</v>
      </c>
      <c r="L34" s="129">
        <v>15181126.82</v>
      </c>
      <c r="M34" s="129">
        <v>13602500.109999999</v>
      </c>
      <c r="N34" s="128">
        <v>2</v>
      </c>
      <c r="O34" s="128">
        <v>13602500.109999999</v>
      </c>
      <c r="P34" s="128">
        <v>2</v>
      </c>
      <c r="Q34" s="128">
        <v>13602500.109999999</v>
      </c>
      <c r="R34" s="128">
        <v>12770056.800000001</v>
      </c>
      <c r="S34" s="127"/>
      <c r="T34" s="127"/>
      <c r="U34" s="130"/>
      <c r="V34" s="129"/>
      <c r="W34" s="130"/>
      <c r="X34" s="129"/>
      <c r="Y34" s="130"/>
      <c r="Z34" s="129"/>
      <c r="AA34" s="130">
        <v>2</v>
      </c>
      <c r="AB34" s="129">
        <v>13602500.109999999</v>
      </c>
      <c r="AC34" s="130"/>
      <c r="AD34" s="123">
        <v>45454</v>
      </c>
      <c r="AE34" s="123">
        <v>45455.460452430598</v>
      </c>
      <c r="AF34" s="123">
        <v>45455</v>
      </c>
      <c r="AG34" s="123">
        <v>45473</v>
      </c>
      <c r="AH34" s="123"/>
      <c r="AI34" s="123">
        <v>45488</v>
      </c>
      <c r="AJ34" s="123">
        <v>45489</v>
      </c>
      <c r="AK34" s="123">
        <v>45489.461808715299</v>
      </c>
      <c r="AL34" s="123">
        <v>45496.464802430601</v>
      </c>
      <c r="AM34" s="123">
        <v>45496.465264432903</v>
      </c>
      <c r="AN34" s="123">
        <v>45497.474022453702</v>
      </c>
      <c r="AO34" s="123">
        <v>45498.632666122699</v>
      </c>
      <c r="AP34" s="123">
        <v>45498.650470335699</v>
      </c>
      <c r="AQ34" s="123">
        <v>45532.595010300902</v>
      </c>
      <c r="AR34" s="123">
        <v>45546.5</v>
      </c>
      <c r="AS34" s="123">
        <v>45546.519440243101</v>
      </c>
      <c r="AT34" s="131"/>
    </row>
    <row r="35" spans="1:46" s="118" customFormat="1" ht="72" x14ac:dyDescent="0.2">
      <c r="A35" s="132" t="s">
        <v>296</v>
      </c>
      <c r="B35" s="132" t="s">
        <v>1334</v>
      </c>
      <c r="C35" s="132" t="s">
        <v>298</v>
      </c>
      <c r="D35" s="133">
        <v>762</v>
      </c>
      <c r="E35" s="132" t="s">
        <v>232</v>
      </c>
      <c r="F35" s="132" t="s">
        <v>1536</v>
      </c>
      <c r="G35" s="132" t="s">
        <v>1537</v>
      </c>
      <c r="H35" s="132" t="s">
        <v>305</v>
      </c>
      <c r="I35" s="132" t="s">
        <v>311</v>
      </c>
      <c r="J35" s="132" t="s">
        <v>302</v>
      </c>
      <c r="K35" s="132" t="s">
        <v>229</v>
      </c>
      <c r="L35" s="134">
        <v>1167085.46</v>
      </c>
      <c r="M35" s="134">
        <v>658785.11</v>
      </c>
      <c r="N35" s="133">
        <v>1</v>
      </c>
      <c r="O35" s="133">
        <v>658785.11</v>
      </c>
      <c r="P35" s="133"/>
      <c r="Q35" s="133"/>
      <c r="R35" s="133"/>
      <c r="S35" s="132"/>
      <c r="T35" s="132"/>
      <c r="U35" s="135"/>
      <c r="V35" s="134"/>
      <c r="W35" s="135">
        <v>1</v>
      </c>
      <c r="X35" s="134">
        <v>658785.11</v>
      </c>
      <c r="Y35" s="135"/>
      <c r="Z35" s="134"/>
      <c r="AA35" s="135"/>
      <c r="AB35" s="134"/>
      <c r="AC35" s="135"/>
      <c r="AD35" s="136">
        <v>45524</v>
      </c>
      <c r="AE35" s="136">
        <v>45530.443062418999</v>
      </c>
      <c r="AF35" s="136">
        <v>45530</v>
      </c>
      <c r="AG35" s="136">
        <v>45552</v>
      </c>
      <c r="AH35" s="136"/>
      <c r="AI35" s="136">
        <v>45565</v>
      </c>
      <c r="AJ35" s="136">
        <v>45566</v>
      </c>
      <c r="AK35" s="136">
        <v>45566.419399652797</v>
      </c>
      <c r="AL35" s="136"/>
      <c r="AM35" s="136"/>
      <c r="AN35" s="136"/>
      <c r="AO35" s="136">
        <v>45566.535229282403</v>
      </c>
      <c r="AP35" s="136">
        <v>45572.612531168998</v>
      </c>
      <c r="AQ35" s="136"/>
      <c r="AR35" s="136"/>
      <c r="AS35" s="136"/>
      <c r="AT35" s="137" t="s">
        <v>1538</v>
      </c>
    </row>
    <row r="36" spans="1:46" ht="60.75" x14ac:dyDescent="0.25">
      <c r="A36" s="127" t="s">
        <v>296</v>
      </c>
      <c r="B36" s="127" t="s">
        <v>297</v>
      </c>
      <c r="C36" s="127" t="s">
        <v>298</v>
      </c>
      <c r="D36" s="128">
        <v>763</v>
      </c>
      <c r="E36" s="127" t="s">
        <v>234</v>
      </c>
      <c r="F36" s="127" t="s">
        <v>1546</v>
      </c>
      <c r="G36" s="127" t="s">
        <v>1547</v>
      </c>
      <c r="H36" s="127" t="s">
        <v>300</v>
      </c>
      <c r="I36" s="127" t="s">
        <v>301</v>
      </c>
      <c r="J36" s="127" t="s">
        <v>320</v>
      </c>
      <c r="K36" s="127" t="s">
        <v>229</v>
      </c>
      <c r="L36" s="129">
        <v>22467036.129999999</v>
      </c>
      <c r="M36" s="129">
        <v>22467036.129999999</v>
      </c>
      <c r="N36" s="128">
        <v>1</v>
      </c>
      <c r="O36" s="128">
        <v>22467036.129999999</v>
      </c>
      <c r="P36" s="128"/>
      <c r="Q36" s="128"/>
      <c r="R36" s="128"/>
      <c r="S36" s="127"/>
      <c r="T36" s="127"/>
      <c r="U36" s="130"/>
      <c r="V36" s="129"/>
      <c r="W36" s="130">
        <v>1</v>
      </c>
      <c r="X36" s="129">
        <v>22467036.129999999</v>
      </c>
      <c r="Y36" s="130"/>
      <c r="Z36" s="129"/>
      <c r="AA36" s="130"/>
      <c r="AB36" s="129"/>
      <c r="AC36" s="130"/>
      <c r="AD36" s="123">
        <v>45560</v>
      </c>
      <c r="AE36" s="123">
        <v>45565.427510960697</v>
      </c>
      <c r="AF36" s="123">
        <v>45565</v>
      </c>
      <c r="AG36" s="123">
        <v>45607</v>
      </c>
      <c r="AH36" s="123"/>
      <c r="AI36" s="123">
        <v>45621</v>
      </c>
      <c r="AJ36" s="123">
        <v>45622</v>
      </c>
      <c r="AK36" s="123"/>
      <c r="AL36" s="123"/>
      <c r="AM36" s="123"/>
      <c r="AN36" s="123"/>
      <c r="AO36" s="123"/>
      <c r="AP36" s="123"/>
      <c r="AQ36" s="123"/>
      <c r="AR36" s="123"/>
      <c r="AS36" s="123"/>
      <c r="AT36" s="131" t="s">
        <v>1548</v>
      </c>
    </row>
    <row r="37" spans="1:46" ht="60.75" x14ac:dyDescent="0.25">
      <c r="A37" s="132" t="s">
        <v>296</v>
      </c>
      <c r="B37" s="132" t="s">
        <v>297</v>
      </c>
      <c r="C37" s="132" t="s">
        <v>298</v>
      </c>
      <c r="D37" s="133">
        <v>765</v>
      </c>
      <c r="E37" s="132" t="s">
        <v>129</v>
      </c>
      <c r="F37" s="132" t="s">
        <v>360</v>
      </c>
      <c r="G37" s="138" t="s">
        <v>361</v>
      </c>
      <c r="H37" s="132" t="s">
        <v>300</v>
      </c>
      <c r="I37" s="132" t="s">
        <v>301</v>
      </c>
      <c r="J37" s="132" t="s">
        <v>306</v>
      </c>
      <c r="K37" s="132" t="s">
        <v>22</v>
      </c>
      <c r="L37" s="134">
        <v>27027800.5</v>
      </c>
      <c r="M37" s="134">
        <v>20392240</v>
      </c>
      <c r="N37" s="133">
        <v>3</v>
      </c>
      <c r="O37" s="133">
        <v>20392240</v>
      </c>
      <c r="P37" s="133">
        <v>3</v>
      </c>
      <c r="Q37" s="133">
        <v>20392240</v>
      </c>
      <c r="R37" s="133">
        <v>19470457.239999998</v>
      </c>
      <c r="S37" s="132"/>
      <c r="T37" s="132"/>
      <c r="U37" s="135"/>
      <c r="V37" s="134"/>
      <c r="W37" s="135"/>
      <c r="X37" s="134"/>
      <c r="Y37" s="135"/>
      <c r="Z37" s="134"/>
      <c r="AA37" s="135"/>
      <c r="AB37" s="134"/>
      <c r="AC37" s="135"/>
      <c r="AD37" s="136">
        <v>45421</v>
      </c>
      <c r="AE37" s="136">
        <v>45425.470943599503</v>
      </c>
      <c r="AF37" s="136">
        <v>45425</v>
      </c>
      <c r="AG37" s="136">
        <v>45457</v>
      </c>
      <c r="AH37" s="136"/>
      <c r="AI37" s="136">
        <v>45468</v>
      </c>
      <c r="AJ37" s="136">
        <v>45469</v>
      </c>
      <c r="AK37" s="136">
        <v>45469.423463310202</v>
      </c>
      <c r="AL37" s="136">
        <v>45492.430626157402</v>
      </c>
      <c r="AM37" s="136">
        <v>45492.432029085699</v>
      </c>
      <c r="AN37" s="136">
        <v>45509.518420173597</v>
      </c>
      <c r="AO37" s="136">
        <v>45510.540530173603</v>
      </c>
      <c r="AP37" s="136">
        <v>45510.5436799421</v>
      </c>
      <c r="AQ37" s="136">
        <v>45568.7909160532</v>
      </c>
      <c r="AR37" s="136"/>
      <c r="AS37" s="136"/>
      <c r="AT37" s="137"/>
    </row>
    <row r="38" spans="1:46" ht="60.75" x14ac:dyDescent="0.25">
      <c r="A38" s="127" t="s">
        <v>296</v>
      </c>
      <c r="B38" s="127" t="s">
        <v>297</v>
      </c>
      <c r="C38" s="127" t="s">
        <v>298</v>
      </c>
      <c r="D38" s="128">
        <v>766</v>
      </c>
      <c r="E38" s="127" t="s">
        <v>130</v>
      </c>
      <c r="F38" s="127" t="s">
        <v>130</v>
      </c>
      <c r="G38" s="127" t="s">
        <v>130</v>
      </c>
      <c r="H38" s="127" t="s">
        <v>305</v>
      </c>
      <c r="I38" s="127" t="s">
        <v>311</v>
      </c>
      <c r="J38" s="127" t="s">
        <v>306</v>
      </c>
      <c r="K38" s="127" t="s">
        <v>25</v>
      </c>
      <c r="L38" s="129">
        <v>661500</v>
      </c>
      <c r="M38" s="129">
        <v>294000</v>
      </c>
      <c r="N38" s="128">
        <v>1</v>
      </c>
      <c r="O38" s="128">
        <v>294000</v>
      </c>
      <c r="P38" s="128">
        <v>1</v>
      </c>
      <c r="Q38" s="128">
        <v>294000</v>
      </c>
      <c r="R38" s="128">
        <v>226060</v>
      </c>
      <c r="S38" s="127"/>
      <c r="T38" s="127"/>
      <c r="U38" s="130"/>
      <c r="V38" s="129"/>
      <c r="W38" s="130"/>
      <c r="X38" s="129"/>
      <c r="Y38" s="130"/>
      <c r="Z38" s="129"/>
      <c r="AA38" s="130"/>
      <c r="AB38" s="129"/>
      <c r="AC38" s="130"/>
      <c r="AD38" s="123">
        <v>45427</v>
      </c>
      <c r="AE38" s="123">
        <v>45428.512567939797</v>
      </c>
      <c r="AF38" s="123">
        <v>45428</v>
      </c>
      <c r="AG38" s="123">
        <v>45435</v>
      </c>
      <c r="AH38" s="123"/>
      <c r="AI38" s="123">
        <v>45446</v>
      </c>
      <c r="AJ38" s="123">
        <v>45447</v>
      </c>
      <c r="AK38" s="123">
        <v>45447.463883599499</v>
      </c>
      <c r="AL38" s="123"/>
      <c r="AM38" s="123"/>
      <c r="AN38" s="123"/>
      <c r="AO38" s="123">
        <v>45448.586825960701</v>
      </c>
      <c r="AP38" s="123">
        <v>45448.605115544</v>
      </c>
      <c r="AQ38" s="123">
        <v>45537.664427581003</v>
      </c>
      <c r="AR38" s="123"/>
      <c r="AS38" s="123"/>
      <c r="AT38" s="131" t="s">
        <v>362</v>
      </c>
    </row>
    <row r="39" spans="1:46" ht="36.75" x14ac:dyDescent="0.25">
      <c r="A39" s="132" t="s">
        <v>296</v>
      </c>
      <c r="B39" s="132" t="s">
        <v>297</v>
      </c>
      <c r="C39" s="132" t="s">
        <v>298</v>
      </c>
      <c r="D39" s="133">
        <v>767</v>
      </c>
      <c r="E39" s="132" t="s">
        <v>1526</v>
      </c>
      <c r="F39" s="132" t="s">
        <v>1555</v>
      </c>
      <c r="G39" s="132" t="s">
        <v>1555</v>
      </c>
      <c r="H39" s="132" t="s">
        <v>305</v>
      </c>
      <c r="I39" s="132" t="s">
        <v>1556</v>
      </c>
      <c r="J39" s="132" t="s">
        <v>320</v>
      </c>
      <c r="K39" s="132" t="s">
        <v>1527</v>
      </c>
      <c r="L39" s="134">
        <v>26000</v>
      </c>
      <c r="M39" s="134">
        <v>26000</v>
      </c>
      <c r="N39" s="133">
        <v>1</v>
      </c>
      <c r="O39" s="133">
        <v>26000</v>
      </c>
      <c r="P39" s="133"/>
      <c r="Q39" s="133"/>
      <c r="R39" s="133"/>
      <c r="S39" s="132"/>
      <c r="T39" s="132"/>
      <c r="U39" s="135"/>
      <c r="V39" s="134"/>
      <c r="W39" s="135">
        <v>1</v>
      </c>
      <c r="X39" s="134">
        <v>26000</v>
      </c>
      <c r="Y39" s="135"/>
      <c r="Z39" s="134"/>
      <c r="AA39" s="135"/>
      <c r="AB39" s="134"/>
      <c r="AC39" s="135"/>
      <c r="AD39" s="136">
        <v>45581</v>
      </c>
      <c r="AE39" s="136">
        <v>45582.4639439815</v>
      </c>
      <c r="AF39" s="136">
        <v>45582</v>
      </c>
      <c r="AG39" s="136">
        <v>45590</v>
      </c>
      <c r="AH39" s="136"/>
      <c r="AI39" s="136">
        <v>45600</v>
      </c>
      <c r="AJ39" s="136"/>
      <c r="AK39" s="136"/>
      <c r="AL39" s="136"/>
      <c r="AM39" s="136"/>
      <c r="AN39" s="136"/>
      <c r="AO39" s="136"/>
      <c r="AP39" s="136"/>
      <c r="AQ39" s="136"/>
      <c r="AR39" s="136"/>
      <c r="AS39" s="136"/>
      <c r="AT39" s="137" t="s">
        <v>1557</v>
      </c>
    </row>
    <row r="40" spans="1:46" ht="36.75" x14ac:dyDescent="0.25">
      <c r="A40" s="127" t="s">
        <v>296</v>
      </c>
      <c r="B40" s="127" t="s">
        <v>201</v>
      </c>
      <c r="C40" s="127" t="s">
        <v>298</v>
      </c>
      <c r="D40" s="128">
        <v>770</v>
      </c>
      <c r="E40" s="127" t="s">
        <v>1516</v>
      </c>
      <c r="F40" s="127" t="s">
        <v>1539</v>
      </c>
      <c r="G40" s="127" t="s">
        <v>1540</v>
      </c>
      <c r="H40" s="127" t="s">
        <v>300</v>
      </c>
      <c r="I40" s="127" t="s">
        <v>311</v>
      </c>
      <c r="J40" s="127" t="s">
        <v>312</v>
      </c>
      <c r="K40" s="127" t="s">
        <v>14</v>
      </c>
      <c r="L40" s="129">
        <v>10120001</v>
      </c>
      <c r="M40" s="129">
        <v>9200000</v>
      </c>
      <c r="N40" s="128">
        <v>2</v>
      </c>
      <c r="O40" s="128">
        <v>9200000</v>
      </c>
      <c r="P40" s="128">
        <v>1</v>
      </c>
      <c r="Q40" s="128">
        <v>4600000</v>
      </c>
      <c r="R40" s="128">
        <v>4600000</v>
      </c>
      <c r="S40" s="127"/>
      <c r="T40" s="127"/>
      <c r="U40" s="130">
        <v>1</v>
      </c>
      <c r="V40" s="129">
        <v>4600000</v>
      </c>
      <c r="W40" s="130"/>
      <c r="X40" s="129"/>
      <c r="Y40" s="130"/>
      <c r="Z40" s="129"/>
      <c r="AA40" s="130">
        <v>1</v>
      </c>
      <c r="AB40" s="129">
        <v>4600000</v>
      </c>
      <c r="AC40" s="130"/>
      <c r="AD40" s="123">
        <v>45533</v>
      </c>
      <c r="AE40" s="123">
        <v>45498.617044479201</v>
      </c>
      <c r="AF40" s="123">
        <v>45498</v>
      </c>
      <c r="AG40" s="123">
        <v>45541</v>
      </c>
      <c r="AH40" s="123"/>
      <c r="AI40" s="123">
        <v>45546</v>
      </c>
      <c r="AJ40" s="123">
        <v>45547</v>
      </c>
      <c r="AK40" s="123">
        <v>45547.485465243102</v>
      </c>
      <c r="AL40" s="123"/>
      <c r="AM40" s="123"/>
      <c r="AN40" s="123"/>
      <c r="AO40" s="123">
        <v>45547.4913089931</v>
      </c>
      <c r="AP40" s="123">
        <v>45547.4931476852</v>
      </c>
      <c r="AQ40" s="123">
        <v>45552.385332986101</v>
      </c>
      <c r="AR40" s="123">
        <v>45575.5</v>
      </c>
      <c r="AS40" s="123">
        <v>45516.626214317097</v>
      </c>
      <c r="AT40" s="131"/>
    </row>
  </sheetData>
  <autoFilter ref="A1:AT40" xr:uid="{57554E2D-FA35-4982-ABB0-602D0C31CE20}"/>
  <pageMargins left="0.7" right="0.7" top="0.75" bottom="0.75" header="0.3" footer="0.3"/>
  <customProperties>
    <customPr name="_pios_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EF0AF-CB84-412D-AB72-4A4C95E6BF4A}">
  <sheetPr filterMode="1">
    <tabColor rgb="FFFFC000"/>
  </sheetPr>
  <dimension ref="A1:AT312"/>
  <sheetViews>
    <sheetView topLeftCell="AG1" workbookViewId="0">
      <selection activeCell="AQ272" sqref="AQ272"/>
    </sheetView>
  </sheetViews>
  <sheetFormatPr defaultRowHeight="15" x14ac:dyDescent="0.25"/>
  <cols>
    <col min="1" max="1" width="26.28515625" customWidth="1"/>
    <col min="2" max="2" width="11.42578125" customWidth="1"/>
    <col min="3" max="3" width="11.85546875" customWidth="1"/>
    <col min="4" max="4" width="13.5703125" customWidth="1"/>
    <col min="5" max="5" width="31.5703125" customWidth="1"/>
    <col min="6" max="6" width="39.42578125" customWidth="1"/>
    <col min="7" max="7" width="55.5703125" customWidth="1"/>
    <col min="8" max="8" width="13.5703125" customWidth="1"/>
    <col min="9" max="9" width="11.28515625" customWidth="1"/>
    <col min="10" max="10" width="19.5703125" customWidth="1"/>
    <col min="11" max="11" width="25.5703125" customWidth="1"/>
    <col min="12" max="13" width="16.42578125" customWidth="1"/>
    <col min="14" max="14" width="10.7109375" customWidth="1"/>
    <col min="15" max="15" width="16.42578125" customWidth="1"/>
    <col min="16" max="16" width="11.85546875" customWidth="1"/>
    <col min="17" max="18" width="16.42578125" customWidth="1"/>
    <col min="19" max="20" width="15.42578125" customWidth="1"/>
    <col min="21" max="21" width="10.7109375" customWidth="1"/>
    <col min="22" max="22" width="14.85546875" customWidth="1"/>
    <col min="23" max="23" width="11.85546875" customWidth="1"/>
    <col min="24" max="24" width="13.85546875" customWidth="1"/>
    <col min="25" max="27" width="10.7109375" customWidth="1"/>
    <col min="28" max="29" width="16.42578125" customWidth="1"/>
    <col min="30" max="30" width="11.42578125" customWidth="1"/>
    <col min="31" max="31" width="14.42578125" customWidth="1"/>
    <col min="32" max="32" width="14.7109375" customWidth="1"/>
    <col min="33" max="33" width="12.140625" customWidth="1"/>
    <col min="34" max="34" width="11.42578125" customWidth="1"/>
    <col min="35" max="35" width="14.7109375" customWidth="1"/>
    <col min="36" max="36" width="11.42578125" customWidth="1"/>
    <col min="37" max="38" width="15.140625" customWidth="1"/>
    <col min="39" max="40" width="11.42578125" customWidth="1"/>
    <col min="41" max="42" width="13" customWidth="1"/>
    <col min="43" max="43" width="15.42578125" customWidth="1"/>
    <col min="44" max="44" width="13.5703125" customWidth="1"/>
    <col min="45" max="45" width="11.42578125" customWidth="1"/>
    <col min="46" max="46" width="13.42578125" customWidth="1"/>
  </cols>
  <sheetData>
    <row r="1" spans="1:46" s="118" customFormat="1" ht="66.599999999999994" customHeight="1" x14ac:dyDescent="0.2">
      <c r="A1" s="125" t="s">
        <v>250</v>
      </c>
      <c r="B1" s="125" t="s">
        <v>251</v>
      </c>
      <c r="C1" s="125" t="s">
        <v>252</v>
      </c>
      <c r="D1" s="125" t="s">
        <v>253</v>
      </c>
      <c r="E1" s="125" t="s">
        <v>254</v>
      </c>
      <c r="F1" s="125" t="s">
        <v>255</v>
      </c>
      <c r="G1" s="125" t="s">
        <v>256</v>
      </c>
      <c r="H1" s="125" t="s">
        <v>257</v>
      </c>
      <c r="I1" s="125" t="s">
        <v>258</v>
      </c>
      <c r="J1" s="125" t="s">
        <v>259</v>
      </c>
      <c r="K1" s="125" t="s">
        <v>260</v>
      </c>
      <c r="L1" s="125" t="s">
        <v>261</v>
      </c>
      <c r="M1" s="125" t="s">
        <v>262</v>
      </c>
      <c r="N1" s="125" t="s">
        <v>263</v>
      </c>
      <c r="O1" s="125" t="s">
        <v>264</v>
      </c>
      <c r="P1" s="125" t="s">
        <v>265</v>
      </c>
      <c r="Q1" s="125" t="s">
        <v>266</v>
      </c>
      <c r="R1" s="125" t="s">
        <v>267</v>
      </c>
      <c r="S1" s="126" t="s">
        <v>268</v>
      </c>
      <c r="T1" s="126" t="s">
        <v>269</v>
      </c>
      <c r="U1" s="125" t="s">
        <v>270</v>
      </c>
      <c r="V1" s="125" t="s">
        <v>271</v>
      </c>
      <c r="W1" s="125" t="s">
        <v>272</v>
      </c>
      <c r="X1" s="125" t="s">
        <v>273</v>
      </c>
      <c r="Y1" s="125" t="s">
        <v>274</v>
      </c>
      <c r="Z1" s="125" t="s">
        <v>275</v>
      </c>
      <c r="AA1" s="125" t="s">
        <v>276</v>
      </c>
      <c r="AB1" s="125" t="s">
        <v>277</v>
      </c>
      <c r="AC1" s="125" t="s">
        <v>278</v>
      </c>
      <c r="AD1" s="125" t="s">
        <v>279</v>
      </c>
      <c r="AE1" s="125" t="s">
        <v>280</v>
      </c>
      <c r="AF1" s="125" t="s">
        <v>281</v>
      </c>
      <c r="AG1" s="125" t="s">
        <v>282</v>
      </c>
      <c r="AH1" s="125" t="s">
        <v>283</v>
      </c>
      <c r="AI1" s="125" t="s">
        <v>284</v>
      </c>
      <c r="AJ1" s="125" t="s">
        <v>285</v>
      </c>
      <c r="AK1" s="125" t="s">
        <v>286</v>
      </c>
      <c r="AL1" s="125" t="s">
        <v>287</v>
      </c>
      <c r="AM1" s="125" t="s">
        <v>288</v>
      </c>
      <c r="AN1" s="125" t="s">
        <v>289</v>
      </c>
      <c r="AO1" s="125" t="s">
        <v>290</v>
      </c>
      <c r="AP1" s="125" t="s">
        <v>291</v>
      </c>
      <c r="AQ1" s="125" t="s">
        <v>292</v>
      </c>
      <c r="AR1" s="125" t="s">
        <v>293</v>
      </c>
      <c r="AS1" s="125" t="s">
        <v>294</v>
      </c>
      <c r="AT1" s="125" t="s">
        <v>295</v>
      </c>
    </row>
    <row r="2" spans="1:46" s="118" customFormat="1" ht="41.1" hidden="1" customHeight="1" x14ac:dyDescent="0.2">
      <c r="A2" s="127" t="s">
        <v>296</v>
      </c>
      <c r="B2" s="127" t="s">
        <v>201</v>
      </c>
      <c r="C2" s="127" t="s">
        <v>364</v>
      </c>
      <c r="D2" s="128">
        <v>47</v>
      </c>
      <c r="E2" s="127" t="s">
        <v>365</v>
      </c>
      <c r="F2" s="127" t="s">
        <v>366</v>
      </c>
      <c r="G2" s="127" t="s">
        <v>367</v>
      </c>
      <c r="H2" s="127" t="s">
        <v>300</v>
      </c>
      <c r="I2" s="127" t="s">
        <v>311</v>
      </c>
      <c r="J2" s="127" t="s">
        <v>312</v>
      </c>
      <c r="K2" s="127" t="s">
        <v>368</v>
      </c>
      <c r="L2" s="129">
        <v>13460802.220000001</v>
      </c>
      <c r="M2" s="129">
        <v>13460802.220000001</v>
      </c>
      <c r="N2" s="130">
        <v>4</v>
      </c>
      <c r="O2" s="129">
        <v>13460802.220000001</v>
      </c>
      <c r="P2" s="130">
        <v>4</v>
      </c>
      <c r="Q2" s="129">
        <v>13460802.220000001</v>
      </c>
      <c r="R2" s="130">
        <v>13597164.52</v>
      </c>
      <c r="S2" s="131"/>
      <c r="T2" s="127"/>
      <c r="U2" s="130"/>
      <c r="V2" s="129"/>
      <c r="W2" s="130"/>
      <c r="X2" s="129"/>
      <c r="Y2" s="130"/>
      <c r="Z2" s="129"/>
      <c r="AA2" s="130">
        <v>4</v>
      </c>
      <c r="AB2" s="129">
        <v>13460802.220000001</v>
      </c>
      <c r="AC2" s="130">
        <v>16071620.210000001</v>
      </c>
      <c r="AD2" s="123">
        <v>43665</v>
      </c>
      <c r="AE2" s="123">
        <v>43665.645127430602</v>
      </c>
      <c r="AF2" s="123">
        <v>43665</v>
      </c>
      <c r="AG2" s="123">
        <v>43672</v>
      </c>
      <c r="AH2" s="123">
        <v>43679</v>
      </c>
      <c r="AI2" s="123">
        <v>43686</v>
      </c>
      <c r="AJ2" s="123">
        <v>43696</v>
      </c>
      <c r="AK2" s="123"/>
      <c r="AL2" s="123"/>
      <c r="AM2" s="123"/>
      <c r="AN2" s="123"/>
      <c r="AO2" s="123"/>
      <c r="AP2" s="123"/>
      <c r="AQ2" s="123">
        <v>43721.4258513889</v>
      </c>
      <c r="AR2" s="123">
        <v>43760</v>
      </c>
      <c r="AS2" s="123">
        <v>43788.665862650501</v>
      </c>
      <c r="AT2" s="127" t="s">
        <v>369</v>
      </c>
    </row>
    <row r="3" spans="1:46" s="118" customFormat="1" ht="52.35" hidden="1" customHeight="1" x14ac:dyDescent="0.2">
      <c r="A3" s="132" t="s">
        <v>296</v>
      </c>
      <c r="B3" s="132" t="s">
        <v>340</v>
      </c>
      <c r="C3" s="132" t="s">
        <v>370</v>
      </c>
      <c r="D3" s="133">
        <v>50</v>
      </c>
      <c r="E3" s="132" t="s">
        <v>371</v>
      </c>
      <c r="F3" s="132" t="s">
        <v>372</v>
      </c>
      <c r="G3" s="132" t="s">
        <v>373</v>
      </c>
      <c r="H3" s="132" t="s">
        <v>300</v>
      </c>
      <c r="I3" s="132" t="s">
        <v>301</v>
      </c>
      <c r="J3" s="132" t="s">
        <v>312</v>
      </c>
      <c r="K3" s="132" t="s">
        <v>374</v>
      </c>
      <c r="L3" s="134">
        <v>8150873</v>
      </c>
      <c r="M3" s="134">
        <v>8150873</v>
      </c>
      <c r="N3" s="135">
        <v>3</v>
      </c>
      <c r="O3" s="134">
        <v>8150873</v>
      </c>
      <c r="P3" s="135">
        <v>3</v>
      </c>
      <c r="Q3" s="134">
        <v>8150873</v>
      </c>
      <c r="R3" s="135">
        <v>6476796</v>
      </c>
      <c r="S3" s="137"/>
      <c r="T3" s="132"/>
      <c r="U3" s="135"/>
      <c r="V3" s="134"/>
      <c r="W3" s="135"/>
      <c r="X3" s="134"/>
      <c r="Y3" s="135"/>
      <c r="Z3" s="134"/>
      <c r="AA3" s="135">
        <v>3</v>
      </c>
      <c r="AB3" s="134">
        <v>8150873</v>
      </c>
      <c r="AC3" s="135">
        <v>6634297.5</v>
      </c>
      <c r="AD3" s="136">
        <v>43403</v>
      </c>
      <c r="AE3" s="136">
        <v>43403.631770833301</v>
      </c>
      <c r="AF3" s="136">
        <v>43404</v>
      </c>
      <c r="AG3" s="136">
        <v>43434</v>
      </c>
      <c r="AH3" s="136">
        <v>43446</v>
      </c>
      <c r="AI3" s="136">
        <v>43452</v>
      </c>
      <c r="AJ3" s="136">
        <v>43453</v>
      </c>
      <c r="AK3" s="136"/>
      <c r="AL3" s="136">
        <v>43531.428874537</v>
      </c>
      <c r="AM3" s="136"/>
      <c r="AN3" s="136"/>
      <c r="AO3" s="136"/>
      <c r="AP3" s="136"/>
      <c r="AQ3" s="136">
        <v>43656.641174803197</v>
      </c>
      <c r="AR3" s="136">
        <v>43755</v>
      </c>
      <c r="AS3" s="136">
        <v>43845.658186921297</v>
      </c>
      <c r="AT3" s="132" t="s">
        <v>375</v>
      </c>
    </row>
    <row r="4" spans="1:46" s="118" customFormat="1" ht="41.1" hidden="1" customHeight="1" x14ac:dyDescent="0.2">
      <c r="A4" s="127" t="s">
        <v>296</v>
      </c>
      <c r="B4" s="127" t="s">
        <v>331</v>
      </c>
      <c r="C4" s="127" t="s">
        <v>364</v>
      </c>
      <c r="D4" s="128">
        <v>51</v>
      </c>
      <c r="E4" s="127" t="s">
        <v>376</v>
      </c>
      <c r="F4" s="127" t="s">
        <v>377</v>
      </c>
      <c r="G4" s="127" t="s">
        <v>377</v>
      </c>
      <c r="H4" s="127" t="s">
        <v>300</v>
      </c>
      <c r="I4" s="127" t="s">
        <v>301</v>
      </c>
      <c r="J4" s="127" t="s">
        <v>312</v>
      </c>
      <c r="K4" s="127" t="s">
        <v>378</v>
      </c>
      <c r="L4" s="129">
        <v>2600000</v>
      </c>
      <c r="M4" s="129">
        <v>2600000</v>
      </c>
      <c r="N4" s="130">
        <v>1</v>
      </c>
      <c r="O4" s="129">
        <v>2600000</v>
      </c>
      <c r="P4" s="130">
        <v>1</v>
      </c>
      <c r="Q4" s="129">
        <v>2600000</v>
      </c>
      <c r="R4" s="130">
        <v>2227500</v>
      </c>
      <c r="S4" s="131"/>
      <c r="T4" s="127"/>
      <c r="U4" s="130"/>
      <c r="V4" s="129"/>
      <c r="W4" s="130"/>
      <c r="X4" s="129"/>
      <c r="Y4" s="130"/>
      <c r="Z4" s="129"/>
      <c r="AA4" s="130">
        <v>1</v>
      </c>
      <c r="AB4" s="129">
        <v>2600000</v>
      </c>
      <c r="AC4" s="130">
        <v>2227500</v>
      </c>
      <c r="AD4" s="123">
        <v>43651</v>
      </c>
      <c r="AE4" s="123">
        <v>43657.4959243056</v>
      </c>
      <c r="AF4" s="123">
        <v>43657</v>
      </c>
      <c r="AG4" s="123">
        <v>43705</v>
      </c>
      <c r="AH4" s="123">
        <v>43713</v>
      </c>
      <c r="AI4" s="123">
        <v>43720</v>
      </c>
      <c r="AJ4" s="123">
        <v>43721</v>
      </c>
      <c r="AK4" s="123"/>
      <c r="AL4" s="123">
        <v>43816.398795173598</v>
      </c>
      <c r="AM4" s="123">
        <v>43816.399127974502</v>
      </c>
      <c r="AN4" s="123">
        <v>43843.499955173596</v>
      </c>
      <c r="AO4" s="123">
        <v>43843.501799108803</v>
      </c>
      <c r="AP4" s="123">
        <v>43843.503430902798</v>
      </c>
      <c r="AQ4" s="123">
        <v>43872.5203628819</v>
      </c>
      <c r="AR4" s="123">
        <v>44125</v>
      </c>
      <c r="AS4" s="123">
        <v>44131.524354594898</v>
      </c>
      <c r="AT4" s="127" t="s">
        <v>379</v>
      </c>
    </row>
    <row r="5" spans="1:46" s="118" customFormat="1" ht="41.1" hidden="1" customHeight="1" x14ac:dyDescent="0.2">
      <c r="A5" s="132" t="s">
        <v>296</v>
      </c>
      <c r="B5" s="132" t="s">
        <v>340</v>
      </c>
      <c r="C5" s="132" t="s">
        <v>364</v>
      </c>
      <c r="D5" s="133">
        <v>76</v>
      </c>
      <c r="E5" s="132" t="s">
        <v>380</v>
      </c>
      <c r="F5" s="132" t="s">
        <v>381</v>
      </c>
      <c r="G5" s="132" t="s">
        <v>382</v>
      </c>
      <c r="H5" s="132" t="s">
        <v>300</v>
      </c>
      <c r="I5" s="132" t="s">
        <v>301</v>
      </c>
      <c r="J5" s="132" t="s">
        <v>312</v>
      </c>
      <c r="K5" s="132" t="s">
        <v>383</v>
      </c>
      <c r="L5" s="134">
        <v>10297460.689999999</v>
      </c>
      <c r="M5" s="134">
        <v>10297460.689999999</v>
      </c>
      <c r="N5" s="135">
        <v>22</v>
      </c>
      <c r="O5" s="134">
        <v>10297460.689999999</v>
      </c>
      <c r="P5" s="135">
        <v>11</v>
      </c>
      <c r="Q5" s="134">
        <v>3297805.78</v>
      </c>
      <c r="R5" s="135">
        <v>2089936.66</v>
      </c>
      <c r="S5" s="137"/>
      <c r="T5" s="132"/>
      <c r="U5" s="135">
        <v>11</v>
      </c>
      <c r="V5" s="134">
        <v>6999654.9100000001</v>
      </c>
      <c r="W5" s="135"/>
      <c r="X5" s="134"/>
      <c r="Y5" s="135"/>
      <c r="Z5" s="134"/>
      <c r="AA5" s="135">
        <v>11</v>
      </c>
      <c r="AB5" s="134">
        <v>3297805.78</v>
      </c>
      <c r="AC5" s="135">
        <v>2507923.9900000002</v>
      </c>
      <c r="AD5" s="136">
        <v>43741</v>
      </c>
      <c r="AE5" s="136">
        <v>43756.421875115702</v>
      </c>
      <c r="AF5" s="136">
        <v>43756</v>
      </c>
      <c r="AG5" s="136">
        <v>43780</v>
      </c>
      <c r="AH5" s="136">
        <v>43787</v>
      </c>
      <c r="AI5" s="136">
        <v>43808</v>
      </c>
      <c r="AJ5" s="136">
        <v>43809</v>
      </c>
      <c r="AK5" s="136">
        <v>43809.439449999998</v>
      </c>
      <c r="AL5" s="136"/>
      <c r="AM5" s="136">
        <v>43930.601679432897</v>
      </c>
      <c r="AN5" s="136"/>
      <c r="AO5" s="136">
        <v>43829.4389371875</v>
      </c>
      <c r="AP5" s="136">
        <v>43829.478443669002</v>
      </c>
      <c r="AQ5" s="136">
        <v>43993.476711261603</v>
      </c>
      <c r="AR5" s="136">
        <v>44032</v>
      </c>
      <c r="AS5" s="136">
        <v>44041.356850196797</v>
      </c>
      <c r="AT5" s="132" t="s">
        <v>384</v>
      </c>
    </row>
    <row r="6" spans="1:46" s="118" customFormat="1" ht="73.5" hidden="1" customHeight="1" x14ac:dyDescent="0.2">
      <c r="A6" s="127" t="s">
        <v>296</v>
      </c>
      <c r="B6" s="127" t="s">
        <v>340</v>
      </c>
      <c r="C6" s="127" t="s">
        <v>385</v>
      </c>
      <c r="D6" s="128">
        <v>205</v>
      </c>
      <c r="E6" s="127" t="s">
        <v>386</v>
      </c>
      <c r="F6" s="127" t="s">
        <v>387</v>
      </c>
      <c r="G6" s="124" t="s">
        <v>388</v>
      </c>
      <c r="H6" s="127" t="s">
        <v>300</v>
      </c>
      <c r="I6" s="127" t="s">
        <v>301</v>
      </c>
      <c r="J6" s="127" t="s">
        <v>312</v>
      </c>
      <c r="K6" s="127" t="s">
        <v>13</v>
      </c>
      <c r="L6" s="129">
        <v>11826038.710000001</v>
      </c>
      <c r="M6" s="129">
        <v>11826038.710000001</v>
      </c>
      <c r="N6" s="130">
        <v>59</v>
      </c>
      <c r="O6" s="129">
        <v>11826038.710000001</v>
      </c>
      <c r="P6" s="130">
        <v>54</v>
      </c>
      <c r="Q6" s="129">
        <v>11287803.77</v>
      </c>
      <c r="R6" s="130">
        <v>7150220.8600000003</v>
      </c>
      <c r="S6" s="131"/>
      <c r="T6" s="127"/>
      <c r="U6" s="130">
        <v>5</v>
      </c>
      <c r="V6" s="129">
        <v>538234.93999999994</v>
      </c>
      <c r="W6" s="130"/>
      <c r="X6" s="129"/>
      <c r="Y6" s="130"/>
      <c r="Z6" s="129"/>
      <c r="AA6" s="130">
        <v>54</v>
      </c>
      <c r="AB6" s="129">
        <v>11287803.77</v>
      </c>
      <c r="AC6" s="130">
        <v>8628947.5999999996</v>
      </c>
      <c r="AD6" s="123">
        <v>43868</v>
      </c>
      <c r="AE6" s="123">
        <v>43888.409351423601</v>
      </c>
      <c r="AF6" s="123">
        <v>43888</v>
      </c>
      <c r="AG6" s="123">
        <v>43983</v>
      </c>
      <c r="AH6" s="123">
        <v>44026</v>
      </c>
      <c r="AI6" s="123">
        <v>44033</v>
      </c>
      <c r="AJ6" s="123">
        <v>44035</v>
      </c>
      <c r="AK6" s="123">
        <v>44035.4183808218</v>
      </c>
      <c r="AL6" s="123">
        <v>44215.430479085699</v>
      </c>
      <c r="AM6" s="123">
        <v>44215.435269907401</v>
      </c>
      <c r="AN6" s="123">
        <v>44532.591020173597</v>
      </c>
      <c r="AO6" s="123">
        <v>44301.480357210603</v>
      </c>
      <c r="AP6" s="123">
        <v>44532.746656793999</v>
      </c>
      <c r="AQ6" s="123">
        <v>44347.755709722202</v>
      </c>
      <c r="AR6" s="123">
        <v>44405.4243055556</v>
      </c>
      <c r="AS6" s="123">
        <v>44728.668344872698</v>
      </c>
      <c r="AT6" s="127" t="s">
        <v>389</v>
      </c>
    </row>
    <row r="7" spans="1:46" s="118" customFormat="1" ht="41.1" hidden="1" customHeight="1" x14ac:dyDescent="0.2">
      <c r="A7" s="132" t="s">
        <v>296</v>
      </c>
      <c r="B7" s="132" t="s">
        <v>340</v>
      </c>
      <c r="C7" s="132" t="s">
        <v>370</v>
      </c>
      <c r="D7" s="133">
        <v>258</v>
      </c>
      <c r="E7" s="132" t="s">
        <v>390</v>
      </c>
      <c r="F7" s="132" t="s">
        <v>391</v>
      </c>
      <c r="G7" s="132" t="s">
        <v>392</v>
      </c>
      <c r="H7" s="132" t="s">
        <v>300</v>
      </c>
      <c r="I7" s="132" t="s">
        <v>301</v>
      </c>
      <c r="J7" s="132" t="s">
        <v>312</v>
      </c>
      <c r="K7" s="132" t="s">
        <v>393</v>
      </c>
      <c r="L7" s="134">
        <v>57593326</v>
      </c>
      <c r="M7" s="134">
        <v>57593326</v>
      </c>
      <c r="N7" s="135">
        <v>64</v>
      </c>
      <c r="O7" s="134">
        <v>57593326</v>
      </c>
      <c r="P7" s="135">
        <v>61</v>
      </c>
      <c r="Q7" s="134">
        <v>57368446</v>
      </c>
      <c r="R7" s="135">
        <v>41621592</v>
      </c>
      <c r="S7" s="137"/>
      <c r="T7" s="132"/>
      <c r="U7" s="135">
        <v>3</v>
      </c>
      <c r="V7" s="134">
        <v>224880</v>
      </c>
      <c r="W7" s="135"/>
      <c r="X7" s="134"/>
      <c r="Y7" s="135"/>
      <c r="Z7" s="134"/>
      <c r="AA7" s="135">
        <v>61</v>
      </c>
      <c r="AB7" s="134">
        <v>57368446</v>
      </c>
      <c r="AC7" s="135">
        <v>47400548.490000002</v>
      </c>
      <c r="AD7" s="136">
        <v>43402</v>
      </c>
      <c r="AE7" s="136">
        <v>43404.639836805603</v>
      </c>
      <c r="AF7" s="136">
        <v>43404</v>
      </c>
      <c r="AG7" s="136">
        <v>43432</v>
      </c>
      <c r="AH7" s="136">
        <v>43441</v>
      </c>
      <c r="AI7" s="136">
        <v>43455</v>
      </c>
      <c r="AJ7" s="136">
        <v>43461</v>
      </c>
      <c r="AK7" s="136"/>
      <c r="AL7" s="136">
        <v>43629.475125034704</v>
      </c>
      <c r="AM7" s="136"/>
      <c r="AN7" s="136">
        <v>43915.393811030102</v>
      </c>
      <c r="AO7" s="136">
        <v>43998.427099803201</v>
      </c>
      <c r="AP7" s="136">
        <v>43998.5455420949</v>
      </c>
      <c r="AQ7" s="136">
        <v>44123.656908101897</v>
      </c>
      <c r="AR7" s="136">
        <v>44274.6159722222</v>
      </c>
      <c r="AS7" s="136">
        <v>44382.616832442101</v>
      </c>
      <c r="AT7" s="132" t="s">
        <v>394</v>
      </c>
    </row>
    <row r="8" spans="1:46" s="118" customFormat="1" ht="73.5" hidden="1" customHeight="1" x14ac:dyDescent="0.2">
      <c r="A8" s="127" t="s">
        <v>296</v>
      </c>
      <c r="B8" s="127" t="s">
        <v>331</v>
      </c>
      <c r="C8" s="127" t="s">
        <v>370</v>
      </c>
      <c r="D8" s="128">
        <v>262</v>
      </c>
      <c r="E8" s="127" t="s">
        <v>395</v>
      </c>
      <c r="F8" s="127" t="s">
        <v>396</v>
      </c>
      <c r="G8" s="124" t="s">
        <v>397</v>
      </c>
      <c r="H8" s="127" t="s">
        <v>300</v>
      </c>
      <c r="I8" s="127" t="s">
        <v>319</v>
      </c>
      <c r="J8" s="127" t="s">
        <v>312</v>
      </c>
      <c r="K8" s="127" t="s">
        <v>378</v>
      </c>
      <c r="L8" s="129">
        <v>7379925</v>
      </c>
      <c r="M8" s="129">
        <v>7379925</v>
      </c>
      <c r="N8" s="130">
        <v>5</v>
      </c>
      <c r="O8" s="129">
        <v>7379925</v>
      </c>
      <c r="P8" s="130">
        <v>4</v>
      </c>
      <c r="Q8" s="129">
        <v>7288365</v>
      </c>
      <c r="R8" s="130">
        <v>6600489</v>
      </c>
      <c r="S8" s="131"/>
      <c r="T8" s="127"/>
      <c r="U8" s="130">
        <v>1</v>
      </c>
      <c r="V8" s="129">
        <v>91560</v>
      </c>
      <c r="W8" s="130"/>
      <c r="X8" s="129"/>
      <c r="Y8" s="130"/>
      <c r="Z8" s="129"/>
      <c r="AA8" s="130">
        <v>4</v>
      </c>
      <c r="AB8" s="129">
        <v>7288365</v>
      </c>
      <c r="AC8" s="130">
        <v>6632664</v>
      </c>
      <c r="AD8" s="123">
        <v>43448</v>
      </c>
      <c r="AE8" s="123">
        <v>43454.3710710995</v>
      </c>
      <c r="AF8" s="123"/>
      <c r="AG8" s="123">
        <v>43473</v>
      </c>
      <c r="AH8" s="123">
        <v>43480</v>
      </c>
      <c r="AI8" s="123">
        <v>43487</v>
      </c>
      <c r="AJ8" s="123">
        <v>43490</v>
      </c>
      <c r="AK8" s="123"/>
      <c r="AL8" s="123">
        <v>43599.453280439797</v>
      </c>
      <c r="AM8" s="123"/>
      <c r="AN8" s="123">
        <v>43812.430475694498</v>
      </c>
      <c r="AO8" s="123">
        <v>43812.432262997703</v>
      </c>
      <c r="AP8" s="123">
        <v>43838.642916122699</v>
      </c>
      <c r="AQ8" s="123">
        <v>43685.6633568287</v>
      </c>
      <c r="AR8" s="123">
        <v>43802</v>
      </c>
      <c r="AS8" s="123">
        <v>43804.366895601903</v>
      </c>
      <c r="AT8" s="127" t="s">
        <v>398</v>
      </c>
    </row>
    <row r="9" spans="1:46" s="118" customFormat="1" ht="52.35" hidden="1" customHeight="1" x14ac:dyDescent="0.2">
      <c r="A9" s="132" t="s">
        <v>296</v>
      </c>
      <c r="B9" s="132" t="s">
        <v>340</v>
      </c>
      <c r="C9" s="132" t="s">
        <v>364</v>
      </c>
      <c r="D9" s="133">
        <v>301</v>
      </c>
      <c r="E9" s="132" t="s">
        <v>399</v>
      </c>
      <c r="F9" s="132" t="s">
        <v>400</v>
      </c>
      <c r="G9" s="132" t="s">
        <v>401</v>
      </c>
      <c r="H9" s="132" t="s">
        <v>300</v>
      </c>
      <c r="I9" s="132" t="s">
        <v>319</v>
      </c>
      <c r="J9" s="132" t="s">
        <v>312</v>
      </c>
      <c r="K9" s="132" t="s">
        <v>26</v>
      </c>
      <c r="L9" s="134">
        <v>24397000</v>
      </c>
      <c r="M9" s="134">
        <v>24397000</v>
      </c>
      <c r="N9" s="135">
        <v>8</v>
      </c>
      <c r="O9" s="134">
        <v>24397000</v>
      </c>
      <c r="P9" s="135">
        <v>8</v>
      </c>
      <c r="Q9" s="134">
        <v>24397000</v>
      </c>
      <c r="R9" s="135">
        <v>18326240</v>
      </c>
      <c r="S9" s="137"/>
      <c r="T9" s="132"/>
      <c r="U9" s="135"/>
      <c r="V9" s="134"/>
      <c r="W9" s="135"/>
      <c r="X9" s="134"/>
      <c r="Y9" s="135"/>
      <c r="Z9" s="134"/>
      <c r="AA9" s="135">
        <v>8</v>
      </c>
      <c r="AB9" s="134">
        <v>24397000</v>
      </c>
      <c r="AC9" s="135">
        <v>24324624</v>
      </c>
      <c r="AD9" s="136">
        <v>43518</v>
      </c>
      <c r="AE9" s="136">
        <v>43522.619209919001</v>
      </c>
      <c r="AF9" s="136"/>
      <c r="AG9" s="136">
        <v>43549</v>
      </c>
      <c r="AH9" s="136">
        <v>43559</v>
      </c>
      <c r="AI9" s="136">
        <v>43565</v>
      </c>
      <c r="AJ9" s="136">
        <v>43567</v>
      </c>
      <c r="AK9" s="136"/>
      <c r="AL9" s="136">
        <v>43641.626450891199</v>
      </c>
      <c r="AM9" s="136"/>
      <c r="AN9" s="136">
        <v>43801.652114733799</v>
      </c>
      <c r="AO9" s="136">
        <v>43801.674385532402</v>
      </c>
      <c r="AP9" s="136">
        <v>43801.692228437503</v>
      </c>
      <c r="AQ9" s="136">
        <v>43740.392128159699</v>
      </c>
      <c r="AR9" s="136">
        <v>43769</v>
      </c>
      <c r="AS9" s="136">
        <v>43902.405453784697</v>
      </c>
      <c r="AT9" s="132" t="s">
        <v>402</v>
      </c>
    </row>
    <row r="10" spans="1:46" s="118" customFormat="1" ht="52.35" hidden="1" customHeight="1" x14ac:dyDescent="0.2">
      <c r="A10" s="127" t="s">
        <v>296</v>
      </c>
      <c r="B10" s="127" t="s">
        <v>340</v>
      </c>
      <c r="C10" s="127" t="s">
        <v>370</v>
      </c>
      <c r="D10" s="128">
        <v>303</v>
      </c>
      <c r="E10" s="127" t="s">
        <v>403</v>
      </c>
      <c r="F10" s="127" t="s">
        <v>404</v>
      </c>
      <c r="G10" s="127" t="s">
        <v>405</v>
      </c>
      <c r="H10" s="127" t="s">
        <v>300</v>
      </c>
      <c r="I10" s="127" t="s">
        <v>301</v>
      </c>
      <c r="J10" s="127" t="s">
        <v>312</v>
      </c>
      <c r="K10" s="127" t="s">
        <v>383</v>
      </c>
      <c r="L10" s="129">
        <v>30316820</v>
      </c>
      <c r="M10" s="129">
        <v>30316820</v>
      </c>
      <c r="N10" s="130">
        <v>8</v>
      </c>
      <c r="O10" s="129">
        <v>30316820</v>
      </c>
      <c r="P10" s="130">
        <v>8</v>
      </c>
      <c r="Q10" s="129">
        <v>30316820</v>
      </c>
      <c r="R10" s="130">
        <v>16367602.689999999</v>
      </c>
      <c r="S10" s="131"/>
      <c r="T10" s="127"/>
      <c r="U10" s="130"/>
      <c r="V10" s="129"/>
      <c r="W10" s="130"/>
      <c r="X10" s="129"/>
      <c r="Y10" s="130"/>
      <c r="Z10" s="129"/>
      <c r="AA10" s="130">
        <v>8</v>
      </c>
      <c r="AB10" s="129">
        <v>30316820</v>
      </c>
      <c r="AC10" s="130">
        <v>18810720.140000001</v>
      </c>
      <c r="AD10" s="123"/>
      <c r="AE10" s="123">
        <v>43116.441215161998</v>
      </c>
      <c r="AF10" s="123">
        <v>43117</v>
      </c>
      <c r="AG10" s="123">
        <v>43140</v>
      </c>
      <c r="AH10" s="123">
        <v>43150</v>
      </c>
      <c r="AI10" s="123">
        <v>43157</v>
      </c>
      <c r="AJ10" s="123">
        <v>43158</v>
      </c>
      <c r="AK10" s="123"/>
      <c r="AL10" s="123">
        <v>43222.611968286998</v>
      </c>
      <c r="AM10" s="123"/>
      <c r="AN10" s="123"/>
      <c r="AO10" s="123"/>
      <c r="AP10" s="123"/>
      <c r="AQ10" s="123">
        <v>43866.690459490703</v>
      </c>
      <c r="AR10" s="123">
        <v>43552</v>
      </c>
      <c r="AS10" s="123">
        <v>43864.417954976903</v>
      </c>
      <c r="AT10" s="127" t="s">
        <v>406</v>
      </c>
    </row>
    <row r="11" spans="1:46" s="118" customFormat="1" ht="41.1" hidden="1" customHeight="1" x14ac:dyDescent="0.2">
      <c r="A11" s="132" t="s">
        <v>296</v>
      </c>
      <c r="B11" s="132" t="s">
        <v>331</v>
      </c>
      <c r="C11" s="132" t="s">
        <v>370</v>
      </c>
      <c r="D11" s="133">
        <v>310</v>
      </c>
      <c r="E11" s="132" t="s">
        <v>407</v>
      </c>
      <c r="F11" s="132" t="s">
        <v>408</v>
      </c>
      <c r="G11" s="132" t="s">
        <v>409</v>
      </c>
      <c r="H11" s="132" t="s">
        <v>300</v>
      </c>
      <c r="I11" s="132" t="s">
        <v>301</v>
      </c>
      <c r="J11" s="132" t="s">
        <v>312</v>
      </c>
      <c r="K11" s="132" t="s">
        <v>410</v>
      </c>
      <c r="L11" s="134">
        <v>31740682</v>
      </c>
      <c r="M11" s="134">
        <v>31740682</v>
      </c>
      <c r="N11" s="135">
        <v>4</v>
      </c>
      <c r="O11" s="134">
        <v>31740682</v>
      </c>
      <c r="P11" s="135">
        <v>4</v>
      </c>
      <c r="Q11" s="134">
        <v>31740682</v>
      </c>
      <c r="R11" s="135">
        <v>28906908.460000001</v>
      </c>
      <c r="S11" s="137"/>
      <c r="T11" s="132"/>
      <c r="U11" s="135"/>
      <c r="V11" s="134"/>
      <c r="W11" s="135"/>
      <c r="X11" s="134"/>
      <c r="Y11" s="135"/>
      <c r="Z11" s="134"/>
      <c r="AA11" s="135">
        <v>4</v>
      </c>
      <c r="AB11" s="134">
        <v>31740682</v>
      </c>
      <c r="AC11" s="135">
        <v>28906908.460000001</v>
      </c>
      <c r="AD11" s="136">
        <v>43144</v>
      </c>
      <c r="AE11" s="136">
        <v>43145.514359108798</v>
      </c>
      <c r="AF11" s="136">
        <v>43145</v>
      </c>
      <c r="AG11" s="136">
        <v>43196</v>
      </c>
      <c r="AH11" s="136">
        <v>43224</v>
      </c>
      <c r="AI11" s="136">
        <v>43230</v>
      </c>
      <c r="AJ11" s="136">
        <v>43231</v>
      </c>
      <c r="AK11" s="136"/>
      <c r="AL11" s="136">
        <v>43250.440299421301</v>
      </c>
      <c r="AM11" s="136"/>
      <c r="AN11" s="136"/>
      <c r="AO11" s="136"/>
      <c r="AP11" s="136"/>
      <c r="AQ11" s="136">
        <v>43312.426934953699</v>
      </c>
      <c r="AR11" s="136">
        <v>43369</v>
      </c>
      <c r="AS11" s="136">
        <v>43468.456184988398</v>
      </c>
      <c r="AT11" s="132" t="s">
        <v>411</v>
      </c>
    </row>
    <row r="12" spans="1:46" s="118" customFormat="1" ht="62.85" hidden="1" customHeight="1" x14ac:dyDescent="0.2">
      <c r="A12" s="127" t="s">
        <v>296</v>
      </c>
      <c r="B12" s="127" t="s">
        <v>297</v>
      </c>
      <c r="C12" s="127" t="s">
        <v>370</v>
      </c>
      <c r="D12" s="128">
        <v>311</v>
      </c>
      <c r="E12" s="127" t="s">
        <v>412</v>
      </c>
      <c r="F12" s="127" t="s">
        <v>413</v>
      </c>
      <c r="G12" s="124" t="s">
        <v>414</v>
      </c>
      <c r="H12" s="127" t="s">
        <v>300</v>
      </c>
      <c r="I12" s="127" t="s">
        <v>301</v>
      </c>
      <c r="J12" s="127" t="s">
        <v>312</v>
      </c>
      <c r="K12" s="127" t="s">
        <v>415</v>
      </c>
      <c r="L12" s="129">
        <v>9180967.1699999999</v>
      </c>
      <c r="M12" s="129">
        <v>9180967.1699999999</v>
      </c>
      <c r="N12" s="130">
        <v>1</v>
      </c>
      <c r="O12" s="129">
        <v>9180967.1699999999</v>
      </c>
      <c r="P12" s="130">
        <v>1</v>
      </c>
      <c r="Q12" s="129">
        <v>9180967.1699999999</v>
      </c>
      <c r="R12" s="130">
        <v>6069429</v>
      </c>
      <c r="S12" s="131"/>
      <c r="T12" s="127"/>
      <c r="U12" s="130"/>
      <c r="V12" s="129"/>
      <c r="W12" s="130"/>
      <c r="X12" s="129"/>
      <c r="Y12" s="130"/>
      <c r="Z12" s="129"/>
      <c r="AA12" s="130">
        <v>1</v>
      </c>
      <c r="AB12" s="129">
        <v>9180967.1699999999</v>
      </c>
      <c r="AC12" s="130">
        <v>14077482.99</v>
      </c>
      <c r="AD12" s="123">
        <v>43140</v>
      </c>
      <c r="AE12" s="123">
        <v>43143.703013044003</v>
      </c>
      <c r="AF12" s="123">
        <v>43143</v>
      </c>
      <c r="AG12" s="123">
        <v>43160</v>
      </c>
      <c r="AH12" s="123">
        <v>43172</v>
      </c>
      <c r="AI12" s="123">
        <v>43178</v>
      </c>
      <c r="AJ12" s="123">
        <v>43179</v>
      </c>
      <c r="AK12" s="123"/>
      <c r="AL12" s="123">
        <v>43194.448460185202</v>
      </c>
      <c r="AM12" s="123"/>
      <c r="AN12" s="123"/>
      <c r="AO12" s="123"/>
      <c r="AP12" s="123"/>
      <c r="AQ12" s="123">
        <v>43245.658873958302</v>
      </c>
      <c r="AR12" s="123">
        <v>43294</v>
      </c>
      <c r="AS12" s="123">
        <v>43294.581874803203</v>
      </c>
      <c r="AT12" s="127" t="s">
        <v>416</v>
      </c>
    </row>
    <row r="13" spans="1:46" s="118" customFormat="1" ht="41.1" hidden="1" customHeight="1" x14ac:dyDescent="0.2">
      <c r="A13" s="132" t="s">
        <v>296</v>
      </c>
      <c r="B13" s="132" t="s">
        <v>297</v>
      </c>
      <c r="C13" s="132" t="s">
        <v>370</v>
      </c>
      <c r="D13" s="133">
        <v>312</v>
      </c>
      <c r="E13" s="132" t="s">
        <v>417</v>
      </c>
      <c r="F13" s="132" t="s">
        <v>418</v>
      </c>
      <c r="G13" s="132" t="s">
        <v>419</v>
      </c>
      <c r="H13" s="132" t="s">
        <v>305</v>
      </c>
      <c r="I13" s="132" t="s">
        <v>301</v>
      </c>
      <c r="J13" s="132" t="s">
        <v>312</v>
      </c>
      <c r="K13" s="132" t="s">
        <v>415</v>
      </c>
      <c r="L13" s="134">
        <v>1096778.76</v>
      </c>
      <c r="M13" s="134">
        <v>1093864.6000000001</v>
      </c>
      <c r="N13" s="135">
        <v>1</v>
      </c>
      <c r="O13" s="134">
        <v>1093864.6000000001</v>
      </c>
      <c r="P13" s="135">
        <v>1</v>
      </c>
      <c r="Q13" s="134">
        <v>1093864.6000000001</v>
      </c>
      <c r="R13" s="135">
        <v>983440.66</v>
      </c>
      <c r="S13" s="137"/>
      <c r="T13" s="132"/>
      <c r="U13" s="135"/>
      <c r="V13" s="134"/>
      <c r="W13" s="135"/>
      <c r="X13" s="134"/>
      <c r="Y13" s="135"/>
      <c r="Z13" s="134"/>
      <c r="AA13" s="135"/>
      <c r="AB13" s="134"/>
      <c r="AC13" s="135"/>
      <c r="AD13" s="136">
        <v>43145</v>
      </c>
      <c r="AE13" s="136">
        <v>43146.714109872701</v>
      </c>
      <c r="AF13" s="136">
        <v>43147</v>
      </c>
      <c r="AG13" s="136">
        <v>43186</v>
      </c>
      <c r="AH13" s="136">
        <v>43201</v>
      </c>
      <c r="AI13" s="136">
        <v>43206</v>
      </c>
      <c r="AJ13" s="136">
        <v>43207</v>
      </c>
      <c r="AK13" s="136"/>
      <c r="AL13" s="136">
        <v>43245.416712233797</v>
      </c>
      <c r="AM13" s="136"/>
      <c r="AN13" s="136"/>
      <c r="AO13" s="136"/>
      <c r="AP13" s="136"/>
      <c r="AQ13" s="136">
        <v>43439.7464990394</v>
      </c>
      <c r="AR13" s="136"/>
      <c r="AS13" s="136">
        <v>43439.7464990394</v>
      </c>
      <c r="AT13" s="132" t="s">
        <v>420</v>
      </c>
    </row>
    <row r="14" spans="1:46" s="118" customFormat="1" ht="41.1" hidden="1" customHeight="1" x14ac:dyDescent="0.2">
      <c r="A14" s="127" t="s">
        <v>296</v>
      </c>
      <c r="B14" s="127" t="s">
        <v>297</v>
      </c>
      <c r="C14" s="127" t="s">
        <v>370</v>
      </c>
      <c r="D14" s="128">
        <v>313</v>
      </c>
      <c r="E14" s="127" t="s">
        <v>421</v>
      </c>
      <c r="F14" s="127" t="s">
        <v>422</v>
      </c>
      <c r="G14" s="127" t="s">
        <v>423</v>
      </c>
      <c r="H14" s="127" t="s">
        <v>300</v>
      </c>
      <c r="I14" s="127" t="s">
        <v>301</v>
      </c>
      <c r="J14" s="127" t="s">
        <v>312</v>
      </c>
      <c r="K14" s="127" t="s">
        <v>415</v>
      </c>
      <c r="L14" s="129">
        <v>52659733.399999999</v>
      </c>
      <c r="M14" s="129">
        <v>52659733.399999999</v>
      </c>
      <c r="N14" s="130">
        <v>2</v>
      </c>
      <c r="O14" s="129">
        <v>52659733.399999999</v>
      </c>
      <c r="P14" s="130">
        <v>2</v>
      </c>
      <c r="Q14" s="129">
        <v>52659733.399999999</v>
      </c>
      <c r="R14" s="130">
        <v>19160831</v>
      </c>
      <c r="S14" s="131"/>
      <c r="T14" s="127"/>
      <c r="U14" s="130"/>
      <c r="V14" s="129"/>
      <c r="W14" s="130"/>
      <c r="X14" s="129"/>
      <c r="Y14" s="130"/>
      <c r="Z14" s="129"/>
      <c r="AA14" s="130">
        <v>2</v>
      </c>
      <c r="AB14" s="129">
        <v>52659733.399999999</v>
      </c>
      <c r="AC14" s="130">
        <v>160000000</v>
      </c>
      <c r="AD14" s="123">
        <v>43171</v>
      </c>
      <c r="AE14" s="123">
        <v>43172.442093981503</v>
      </c>
      <c r="AF14" s="123">
        <v>43174</v>
      </c>
      <c r="AG14" s="123">
        <v>43208</v>
      </c>
      <c r="AH14" s="123">
        <v>43214</v>
      </c>
      <c r="AI14" s="123">
        <v>43223</v>
      </c>
      <c r="AJ14" s="123">
        <v>43224</v>
      </c>
      <c r="AK14" s="123"/>
      <c r="AL14" s="123"/>
      <c r="AM14" s="123"/>
      <c r="AN14" s="123"/>
      <c r="AO14" s="123"/>
      <c r="AP14" s="123"/>
      <c r="AQ14" s="123">
        <v>43229.419963310203</v>
      </c>
      <c r="AR14" s="123">
        <v>43298</v>
      </c>
      <c r="AS14" s="123">
        <v>43299.4797877315</v>
      </c>
      <c r="AT14" s="127" t="s">
        <v>424</v>
      </c>
    </row>
    <row r="15" spans="1:46" s="118" customFormat="1" ht="41.1" hidden="1" customHeight="1" x14ac:dyDescent="0.2">
      <c r="A15" s="132" t="s">
        <v>296</v>
      </c>
      <c r="B15" s="132" t="s">
        <v>340</v>
      </c>
      <c r="C15" s="132" t="s">
        <v>370</v>
      </c>
      <c r="D15" s="133">
        <v>314</v>
      </c>
      <c r="E15" s="132" t="s">
        <v>425</v>
      </c>
      <c r="F15" s="132" t="s">
        <v>426</v>
      </c>
      <c r="G15" s="132" t="s">
        <v>427</v>
      </c>
      <c r="H15" s="132" t="s">
        <v>300</v>
      </c>
      <c r="I15" s="132" t="s">
        <v>301</v>
      </c>
      <c r="J15" s="132" t="s">
        <v>312</v>
      </c>
      <c r="K15" s="132" t="s">
        <v>167</v>
      </c>
      <c r="L15" s="134">
        <v>54292200</v>
      </c>
      <c r="M15" s="134">
        <v>54292200</v>
      </c>
      <c r="N15" s="135">
        <v>14</v>
      </c>
      <c r="O15" s="134">
        <v>54292200</v>
      </c>
      <c r="P15" s="135">
        <v>7</v>
      </c>
      <c r="Q15" s="134">
        <v>46984200</v>
      </c>
      <c r="R15" s="135">
        <v>32322367.199999999</v>
      </c>
      <c r="S15" s="137"/>
      <c r="T15" s="132"/>
      <c r="U15" s="135">
        <v>7</v>
      </c>
      <c r="V15" s="134">
        <v>7308000</v>
      </c>
      <c r="W15" s="135"/>
      <c r="X15" s="134"/>
      <c r="Y15" s="135"/>
      <c r="Z15" s="134"/>
      <c r="AA15" s="135">
        <v>7</v>
      </c>
      <c r="AB15" s="134">
        <v>46984200</v>
      </c>
      <c r="AC15" s="135">
        <v>153084379.19999999</v>
      </c>
      <c r="AD15" s="136">
        <v>43411</v>
      </c>
      <c r="AE15" s="136">
        <v>43411.681848460699</v>
      </c>
      <c r="AF15" s="136">
        <v>43412</v>
      </c>
      <c r="AG15" s="136">
        <v>43430</v>
      </c>
      <c r="AH15" s="136">
        <v>43440</v>
      </c>
      <c r="AI15" s="136">
        <v>43448</v>
      </c>
      <c r="AJ15" s="136">
        <v>43452</v>
      </c>
      <c r="AK15" s="136"/>
      <c r="AL15" s="136">
        <v>43530.587884953697</v>
      </c>
      <c r="AM15" s="136"/>
      <c r="AN15" s="136">
        <v>44307.437326273197</v>
      </c>
      <c r="AO15" s="136">
        <v>44319.426002048604</v>
      </c>
      <c r="AP15" s="136">
        <v>44319.467485532397</v>
      </c>
      <c r="AQ15" s="136">
        <v>44354.697898692102</v>
      </c>
      <c r="AR15" s="136">
        <v>44433</v>
      </c>
      <c r="AS15" s="136">
        <v>44497.367035104202</v>
      </c>
      <c r="AT15" s="132" t="s">
        <v>428</v>
      </c>
    </row>
    <row r="16" spans="1:46" s="118" customFormat="1" ht="41.1" hidden="1" customHeight="1" x14ac:dyDescent="0.2">
      <c r="A16" s="127" t="s">
        <v>296</v>
      </c>
      <c r="B16" s="127" t="s">
        <v>331</v>
      </c>
      <c r="C16" s="127" t="s">
        <v>370</v>
      </c>
      <c r="D16" s="128">
        <v>315</v>
      </c>
      <c r="E16" s="127" t="s">
        <v>429</v>
      </c>
      <c r="F16" s="127" t="s">
        <v>430</v>
      </c>
      <c r="G16" s="127" t="s">
        <v>431</v>
      </c>
      <c r="H16" s="127" t="s">
        <v>300</v>
      </c>
      <c r="I16" s="127" t="s">
        <v>319</v>
      </c>
      <c r="J16" s="127" t="s">
        <v>312</v>
      </c>
      <c r="K16" s="127" t="s">
        <v>415</v>
      </c>
      <c r="L16" s="129">
        <v>25280000</v>
      </c>
      <c r="M16" s="129">
        <v>25280000</v>
      </c>
      <c r="N16" s="130">
        <v>3</v>
      </c>
      <c r="O16" s="129">
        <v>25280000</v>
      </c>
      <c r="P16" s="130">
        <v>3</v>
      </c>
      <c r="Q16" s="129">
        <v>25280000</v>
      </c>
      <c r="R16" s="130">
        <v>17704800</v>
      </c>
      <c r="S16" s="131"/>
      <c r="T16" s="127"/>
      <c r="U16" s="130"/>
      <c r="V16" s="129"/>
      <c r="W16" s="130"/>
      <c r="X16" s="129"/>
      <c r="Y16" s="130"/>
      <c r="Z16" s="129"/>
      <c r="AA16" s="130">
        <v>3</v>
      </c>
      <c r="AB16" s="129">
        <v>25280000</v>
      </c>
      <c r="AC16" s="130">
        <v>23100000</v>
      </c>
      <c r="AD16" s="123">
        <v>43290</v>
      </c>
      <c r="AE16" s="123">
        <v>43290.619254398101</v>
      </c>
      <c r="AF16" s="123"/>
      <c r="AG16" s="123">
        <v>43315</v>
      </c>
      <c r="AH16" s="123">
        <v>43332</v>
      </c>
      <c r="AI16" s="123">
        <v>43335</v>
      </c>
      <c r="AJ16" s="123">
        <v>43336</v>
      </c>
      <c r="AK16" s="123"/>
      <c r="AL16" s="123"/>
      <c r="AM16" s="123"/>
      <c r="AN16" s="123"/>
      <c r="AO16" s="123"/>
      <c r="AP16" s="123"/>
      <c r="AQ16" s="123">
        <v>43367.471413391198</v>
      </c>
      <c r="AR16" s="123">
        <v>43395</v>
      </c>
      <c r="AS16" s="123">
        <v>43396.377829895799</v>
      </c>
      <c r="AT16" s="127" t="s">
        <v>432</v>
      </c>
    </row>
    <row r="17" spans="1:46" s="118" customFormat="1" ht="41.1" hidden="1" customHeight="1" x14ac:dyDescent="0.2">
      <c r="A17" s="132" t="s">
        <v>296</v>
      </c>
      <c r="B17" s="132" t="s">
        <v>331</v>
      </c>
      <c r="C17" s="132" t="s">
        <v>370</v>
      </c>
      <c r="D17" s="133">
        <v>316</v>
      </c>
      <c r="E17" s="132" t="s">
        <v>433</v>
      </c>
      <c r="F17" s="132" t="s">
        <v>434</v>
      </c>
      <c r="G17" s="132" t="s">
        <v>435</v>
      </c>
      <c r="H17" s="132" t="s">
        <v>300</v>
      </c>
      <c r="I17" s="132" t="s">
        <v>319</v>
      </c>
      <c r="J17" s="132" t="s">
        <v>312</v>
      </c>
      <c r="K17" s="132" t="s">
        <v>410</v>
      </c>
      <c r="L17" s="134">
        <v>9406318.9800000004</v>
      </c>
      <c r="M17" s="134">
        <v>9406318.9800000004</v>
      </c>
      <c r="N17" s="135">
        <v>4</v>
      </c>
      <c r="O17" s="134">
        <v>9406318.9800000004</v>
      </c>
      <c r="P17" s="135">
        <v>1</v>
      </c>
      <c r="Q17" s="134">
        <v>3581088.1</v>
      </c>
      <c r="R17" s="135">
        <v>3070135</v>
      </c>
      <c r="S17" s="137"/>
      <c r="T17" s="132"/>
      <c r="U17" s="135">
        <v>3</v>
      </c>
      <c r="V17" s="134">
        <v>5825230.8799999999</v>
      </c>
      <c r="W17" s="135"/>
      <c r="X17" s="134"/>
      <c r="Y17" s="135"/>
      <c r="Z17" s="134"/>
      <c r="AA17" s="135">
        <v>1</v>
      </c>
      <c r="AB17" s="134">
        <v>3581088.1</v>
      </c>
      <c r="AC17" s="135">
        <v>3070135</v>
      </c>
      <c r="AD17" s="136">
        <v>43284</v>
      </c>
      <c r="AE17" s="136">
        <v>43285.4666126968</v>
      </c>
      <c r="AF17" s="136"/>
      <c r="AG17" s="136">
        <v>43311</v>
      </c>
      <c r="AH17" s="136">
        <v>43355</v>
      </c>
      <c r="AI17" s="136">
        <v>43361</v>
      </c>
      <c r="AJ17" s="136">
        <v>43363</v>
      </c>
      <c r="AK17" s="136"/>
      <c r="AL17" s="136">
        <v>43383.391442476903</v>
      </c>
      <c r="AM17" s="136"/>
      <c r="AN17" s="136"/>
      <c r="AO17" s="136"/>
      <c r="AP17" s="136"/>
      <c r="AQ17" s="136">
        <v>43423.542350810203</v>
      </c>
      <c r="AR17" s="136">
        <v>43502</v>
      </c>
      <c r="AS17" s="136">
        <v>43502.610832557897</v>
      </c>
      <c r="AT17" s="132" t="s">
        <v>436</v>
      </c>
    </row>
    <row r="18" spans="1:46" s="118" customFormat="1" ht="41.1" hidden="1" customHeight="1" x14ac:dyDescent="0.2">
      <c r="A18" s="127" t="s">
        <v>296</v>
      </c>
      <c r="B18" s="127" t="s">
        <v>297</v>
      </c>
      <c r="C18" s="127" t="s">
        <v>370</v>
      </c>
      <c r="D18" s="128">
        <v>319</v>
      </c>
      <c r="E18" s="127" t="s">
        <v>437</v>
      </c>
      <c r="F18" s="127" t="s">
        <v>437</v>
      </c>
      <c r="G18" s="127" t="s">
        <v>438</v>
      </c>
      <c r="H18" s="127" t="s">
        <v>300</v>
      </c>
      <c r="I18" s="127" t="s">
        <v>301</v>
      </c>
      <c r="J18" s="127" t="s">
        <v>312</v>
      </c>
      <c r="K18" s="127" t="s">
        <v>22</v>
      </c>
      <c r="L18" s="129">
        <v>67265558</v>
      </c>
      <c r="M18" s="129">
        <v>67265558</v>
      </c>
      <c r="N18" s="130">
        <v>7</v>
      </c>
      <c r="O18" s="129">
        <v>67265558</v>
      </c>
      <c r="P18" s="130">
        <v>7</v>
      </c>
      <c r="Q18" s="129">
        <v>67265558</v>
      </c>
      <c r="R18" s="130">
        <v>54873005.960000001</v>
      </c>
      <c r="S18" s="131"/>
      <c r="T18" s="127"/>
      <c r="U18" s="130"/>
      <c r="V18" s="129"/>
      <c r="W18" s="130"/>
      <c r="X18" s="129"/>
      <c r="Y18" s="130"/>
      <c r="Z18" s="129"/>
      <c r="AA18" s="130">
        <v>7</v>
      </c>
      <c r="AB18" s="129">
        <v>67265558</v>
      </c>
      <c r="AC18" s="130">
        <v>92852881.400000006</v>
      </c>
      <c r="AD18" s="123">
        <v>43280</v>
      </c>
      <c r="AE18" s="123">
        <v>43280.715067824101</v>
      </c>
      <c r="AF18" s="123">
        <v>43283</v>
      </c>
      <c r="AG18" s="123">
        <v>43357</v>
      </c>
      <c r="AH18" s="123">
        <v>43376</v>
      </c>
      <c r="AI18" s="123">
        <v>43382</v>
      </c>
      <c r="AJ18" s="123">
        <v>43384</v>
      </c>
      <c r="AK18" s="123"/>
      <c r="AL18" s="123">
        <v>43522.440606516197</v>
      </c>
      <c r="AM18" s="123"/>
      <c r="AN18" s="123">
        <v>43795.561989039401</v>
      </c>
      <c r="AO18" s="123">
        <v>43795.610814965301</v>
      </c>
      <c r="AP18" s="123">
        <v>43908.479902280102</v>
      </c>
      <c r="AQ18" s="123">
        <v>43896.719866863401</v>
      </c>
      <c r="AR18" s="123">
        <v>44001</v>
      </c>
      <c r="AS18" s="123">
        <v>44096.619682673598</v>
      </c>
      <c r="AT18" s="127" t="s">
        <v>439</v>
      </c>
    </row>
    <row r="19" spans="1:46" s="118" customFormat="1" ht="62.85" hidden="1" customHeight="1" x14ac:dyDescent="0.2">
      <c r="A19" s="132" t="s">
        <v>296</v>
      </c>
      <c r="B19" s="132" t="s">
        <v>297</v>
      </c>
      <c r="C19" s="132" t="s">
        <v>370</v>
      </c>
      <c r="D19" s="133">
        <v>320</v>
      </c>
      <c r="E19" s="132" t="s">
        <v>440</v>
      </c>
      <c r="F19" s="132" t="s">
        <v>441</v>
      </c>
      <c r="G19" s="132" t="s">
        <v>442</v>
      </c>
      <c r="H19" s="132" t="s">
        <v>300</v>
      </c>
      <c r="I19" s="132" t="s">
        <v>301</v>
      </c>
      <c r="J19" s="132" t="s">
        <v>443</v>
      </c>
      <c r="K19" s="132" t="s">
        <v>22</v>
      </c>
      <c r="L19" s="134">
        <v>44123922.07</v>
      </c>
      <c r="M19" s="134">
        <v>44123922.07</v>
      </c>
      <c r="N19" s="135">
        <v>3</v>
      </c>
      <c r="O19" s="134">
        <v>44123922.07</v>
      </c>
      <c r="P19" s="135"/>
      <c r="Q19" s="134"/>
      <c r="R19" s="135"/>
      <c r="S19" s="137"/>
      <c r="T19" s="132"/>
      <c r="U19" s="135">
        <v>3</v>
      </c>
      <c r="V19" s="134">
        <v>44123922.07</v>
      </c>
      <c r="W19" s="135"/>
      <c r="X19" s="134"/>
      <c r="Y19" s="135"/>
      <c r="Z19" s="134"/>
      <c r="AA19" s="135"/>
      <c r="AB19" s="134"/>
      <c r="AC19" s="135"/>
      <c r="AD19" s="136">
        <v>43227</v>
      </c>
      <c r="AE19" s="136">
        <v>43227.704818865699</v>
      </c>
      <c r="AF19" s="136">
        <v>43227</v>
      </c>
      <c r="AG19" s="136">
        <v>43287</v>
      </c>
      <c r="AH19" s="136">
        <v>43306</v>
      </c>
      <c r="AI19" s="136">
        <v>43312</v>
      </c>
      <c r="AJ19" s="136">
        <v>43314</v>
      </c>
      <c r="AK19" s="136"/>
      <c r="AL19" s="136"/>
      <c r="AM19" s="136"/>
      <c r="AN19" s="136"/>
      <c r="AO19" s="136"/>
      <c r="AP19" s="136"/>
      <c r="AQ19" s="136"/>
      <c r="AR19" s="136"/>
      <c r="AS19" s="136">
        <v>43314.588094131999</v>
      </c>
      <c r="AT19" s="132" t="s">
        <v>444</v>
      </c>
    </row>
    <row r="20" spans="1:46" s="118" customFormat="1" ht="62.85" hidden="1" customHeight="1" x14ac:dyDescent="0.2">
      <c r="A20" s="127" t="s">
        <v>296</v>
      </c>
      <c r="B20" s="127" t="s">
        <v>297</v>
      </c>
      <c r="C20" s="127" t="s">
        <v>370</v>
      </c>
      <c r="D20" s="128">
        <v>321</v>
      </c>
      <c r="E20" s="127" t="s">
        <v>445</v>
      </c>
      <c r="F20" s="127" t="s">
        <v>446</v>
      </c>
      <c r="G20" s="124" t="s">
        <v>447</v>
      </c>
      <c r="H20" s="127" t="s">
        <v>300</v>
      </c>
      <c r="I20" s="127" t="s">
        <v>301</v>
      </c>
      <c r="J20" s="127" t="s">
        <v>312</v>
      </c>
      <c r="K20" s="127" t="s">
        <v>415</v>
      </c>
      <c r="L20" s="129">
        <v>4900000</v>
      </c>
      <c r="M20" s="129">
        <v>4900000</v>
      </c>
      <c r="N20" s="130">
        <v>1</v>
      </c>
      <c r="O20" s="129">
        <v>4900000</v>
      </c>
      <c r="P20" s="130">
        <v>1</v>
      </c>
      <c r="Q20" s="129">
        <v>4900000</v>
      </c>
      <c r="R20" s="130">
        <v>3435500</v>
      </c>
      <c r="S20" s="131"/>
      <c r="T20" s="127"/>
      <c r="U20" s="130"/>
      <c r="V20" s="129"/>
      <c r="W20" s="130"/>
      <c r="X20" s="129"/>
      <c r="Y20" s="130"/>
      <c r="Z20" s="129"/>
      <c r="AA20" s="130">
        <v>1</v>
      </c>
      <c r="AB20" s="129">
        <v>4900000</v>
      </c>
      <c r="AC20" s="130">
        <v>5153250</v>
      </c>
      <c r="AD20" s="123">
        <v>43223</v>
      </c>
      <c r="AE20" s="123">
        <v>43228.589314467601</v>
      </c>
      <c r="AF20" s="123">
        <v>43228</v>
      </c>
      <c r="AG20" s="123">
        <v>43286</v>
      </c>
      <c r="AH20" s="123">
        <v>43305</v>
      </c>
      <c r="AI20" s="123">
        <v>43306</v>
      </c>
      <c r="AJ20" s="123">
        <v>43307</v>
      </c>
      <c r="AK20" s="123"/>
      <c r="AL20" s="123">
        <v>43350.426655127303</v>
      </c>
      <c r="AM20" s="123"/>
      <c r="AN20" s="123"/>
      <c r="AO20" s="123"/>
      <c r="AP20" s="123"/>
      <c r="AQ20" s="123">
        <v>43501.616881631897</v>
      </c>
      <c r="AR20" s="123">
        <v>43585</v>
      </c>
      <c r="AS20" s="123">
        <v>43574.366045682902</v>
      </c>
      <c r="AT20" s="127" t="s">
        <v>448</v>
      </c>
    </row>
    <row r="21" spans="1:46" s="118" customFormat="1" ht="52.35" hidden="1" customHeight="1" x14ac:dyDescent="0.2">
      <c r="A21" s="132" t="s">
        <v>296</v>
      </c>
      <c r="B21" s="132" t="s">
        <v>331</v>
      </c>
      <c r="C21" s="132" t="s">
        <v>370</v>
      </c>
      <c r="D21" s="133">
        <v>323</v>
      </c>
      <c r="E21" s="132" t="s">
        <v>449</v>
      </c>
      <c r="F21" s="132" t="s">
        <v>450</v>
      </c>
      <c r="G21" s="132" t="s">
        <v>451</v>
      </c>
      <c r="H21" s="132" t="s">
        <v>300</v>
      </c>
      <c r="I21" s="132" t="s">
        <v>319</v>
      </c>
      <c r="J21" s="132" t="s">
        <v>312</v>
      </c>
      <c r="K21" s="132" t="s">
        <v>25</v>
      </c>
      <c r="L21" s="134">
        <v>11958500</v>
      </c>
      <c r="M21" s="134">
        <v>11958500</v>
      </c>
      <c r="N21" s="135">
        <v>4</v>
      </c>
      <c r="O21" s="134">
        <v>11958500</v>
      </c>
      <c r="P21" s="135">
        <v>4</v>
      </c>
      <c r="Q21" s="134">
        <v>11958500</v>
      </c>
      <c r="R21" s="135">
        <v>4608089.82</v>
      </c>
      <c r="S21" s="137"/>
      <c r="T21" s="132"/>
      <c r="U21" s="135"/>
      <c r="V21" s="134"/>
      <c r="W21" s="135"/>
      <c r="X21" s="134"/>
      <c r="Y21" s="135"/>
      <c r="Z21" s="134"/>
      <c r="AA21" s="135">
        <v>4</v>
      </c>
      <c r="AB21" s="134">
        <v>11958500</v>
      </c>
      <c r="AC21" s="135">
        <v>13821900</v>
      </c>
      <c r="AD21" s="136">
        <v>43305</v>
      </c>
      <c r="AE21" s="136">
        <v>43305.640565706002</v>
      </c>
      <c r="AF21" s="136"/>
      <c r="AG21" s="136">
        <v>43346</v>
      </c>
      <c r="AH21" s="136">
        <v>43362</v>
      </c>
      <c r="AI21" s="136">
        <v>43368</v>
      </c>
      <c r="AJ21" s="136">
        <v>43370</v>
      </c>
      <c r="AK21" s="136"/>
      <c r="AL21" s="136"/>
      <c r="AM21" s="136"/>
      <c r="AN21" s="136"/>
      <c r="AO21" s="136"/>
      <c r="AP21" s="136"/>
      <c r="AQ21" s="136">
        <v>43434.514990740703</v>
      </c>
      <c r="AR21" s="136">
        <v>43495</v>
      </c>
      <c r="AS21" s="136">
        <v>43496.481185104203</v>
      </c>
      <c r="AT21" s="132" t="s">
        <v>452</v>
      </c>
    </row>
    <row r="22" spans="1:46" s="118" customFormat="1" ht="41.1" hidden="1" customHeight="1" x14ac:dyDescent="0.2">
      <c r="A22" s="127" t="s">
        <v>296</v>
      </c>
      <c r="B22" s="127" t="s">
        <v>331</v>
      </c>
      <c r="C22" s="127" t="s">
        <v>370</v>
      </c>
      <c r="D22" s="128">
        <v>324</v>
      </c>
      <c r="E22" s="127" t="s">
        <v>453</v>
      </c>
      <c r="F22" s="127" t="s">
        <v>454</v>
      </c>
      <c r="G22" s="127" t="s">
        <v>455</v>
      </c>
      <c r="H22" s="127" t="s">
        <v>300</v>
      </c>
      <c r="I22" s="127" t="s">
        <v>319</v>
      </c>
      <c r="J22" s="127" t="s">
        <v>443</v>
      </c>
      <c r="K22" s="127" t="s">
        <v>11</v>
      </c>
      <c r="L22" s="129">
        <v>10723050</v>
      </c>
      <c r="M22" s="129">
        <v>10723050</v>
      </c>
      <c r="N22" s="130">
        <v>1</v>
      </c>
      <c r="O22" s="129">
        <v>10723050</v>
      </c>
      <c r="P22" s="130"/>
      <c r="Q22" s="129"/>
      <c r="R22" s="130"/>
      <c r="S22" s="131"/>
      <c r="T22" s="127"/>
      <c r="U22" s="130">
        <v>1</v>
      </c>
      <c r="V22" s="129">
        <v>10723050</v>
      </c>
      <c r="W22" s="130"/>
      <c r="X22" s="129"/>
      <c r="Y22" s="130"/>
      <c r="Z22" s="129"/>
      <c r="AA22" s="130"/>
      <c r="AB22" s="129"/>
      <c r="AC22" s="130"/>
      <c r="AD22" s="123">
        <v>43245</v>
      </c>
      <c r="AE22" s="123">
        <v>43245.5254941319</v>
      </c>
      <c r="AF22" s="123"/>
      <c r="AG22" s="123">
        <v>43256</v>
      </c>
      <c r="AH22" s="123">
        <v>43259</v>
      </c>
      <c r="AI22" s="123">
        <v>43265</v>
      </c>
      <c r="AJ22" s="123">
        <v>43266</v>
      </c>
      <c r="AK22" s="123"/>
      <c r="AL22" s="123"/>
      <c r="AM22" s="123"/>
      <c r="AN22" s="123"/>
      <c r="AO22" s="123"/>
      <c r="AP22" s="123"/>
      <c r="AQ22" s="123"/>
      <c r="AR22" s="123"/>
      <c r="AS22" s="123">
        <v>43267.317920335699</v>
      </c>
      <c r="AT22" s="127" t="s">
        <v>456</v>
      </c>
    </row>
    <row r="23" spans="1:46" s="118" customFormat="1" ht="41.1" hidden="1" customHeight="1" x14ac:dyDescent="0.2">
      <c r="A23" s="132" t="s">
        <v>296</v>
      </c>
      <c r="B23" s="132" t="s">
        <v>297</v>
      </c>
      <c r="C23" s="132" t="s">
        <v>370</v>
      </c>
      <c r="D23" s="133">
        <v>325</v>
      </c>
      <c r="E23" s="132" t="s">
        <v>457</v>
      </c>
      <c r="F23" s="132" t="s">
        <v>457</v>
      </c>
      <c r="G23" s="132" t="s">
        <v>458</v>
      </c>
      <c r="H23" s="132" t="s">
        <v>305</v>
      </c>
      <c r="I23" s="132" t="s">
        <v>301</v>
      </c>
      <c r="J23" s="132" t="s">
        <v>312</v>
      </c>
      <c r="K23" s="132" t="s">
        <v>15</v>
      </c>
      <c r="L23" s="134">
        <v>661000</v>
      </c>
      <c r="M23" s="134">
        <v>661000</v>
      </c>
      <c r="N23" s="135">
        <v>1</v>
      </c>
      <c r="O23" s="134">
        <v>661000</v>
      </c>
      <c r="P23" s="135">
        <v>1</v>
      </c>
      <c r="Q23" s="134">
        <v>661000</v>
      </c>
      <c r="R23" s="135">
        <v>594900</v>
      </c>
      <c r="S23" s="137"/>
      <c r="T23" s="132"/>
      <c r="U23" s="135"/>
      <c r="V23" s="134"/>
      <c r="W23" s="135"/>
      <c r="X23" s="134"/>
      <c r="Y23" s="135"/>
      <c r="Z23" s="134"/>
      <c r="AA23" s="135"/>
      <c r="AB23" s="134"/>
      <c r="AC23" s="135"/>
      <c r="AD23" s="136">
        <v>43265</v>
      </c>
      <c r="AE23" s="136">
        <v>43266.363448460601</v>
      </c>
      <c r="AF23" s="136">
        <v>43266</v>
      </c>
      <c r="AG23" s="136">
        <v>43286</v>
      </c>
      <c r="AH23" s="136">
        <v>43294</v>
      </c>
      <c r="AI23" s="136">
        <v>43300</v>
      </c>
      <c r="AJ23" s="136">
        <v>43301</v>
      </c>
      <c r="AK23" s="136"/>
      <c r="AL23" s="136">
        <v>43348.384763506903</v>
      </c>
      <c r="AM23" s="136"/>
      <c r="AN23" s="136"/>
      <c r="AO23" s="136"/>
      <c r="AP23" s="136"/>
      <c r="AQ23" s="136">
        <v>43371.606319178201</v>
      </c>
      <c r="AR23" s="136"/>
      <c r="AS23" s="136">
        <v>43871.6444384606</v>
      </c>
      <c r="AT23" s="132" t="s">
        <v>459</v>
      </c>
    </row>
    <row r="24" spans="1:46" s="118" customFormat="1" ht="41.1" hidden="1" customHeight="1" x14ac:dyDescent="0.2">
      <c r="A24" s="127" t="s">
        <v>296</v>
      </c>
      <c r="B24" s="127" t="s">
        <v>297</v>
      </c>
      <c r="C24" s="127" t="s">
        <v>370</v>
      </c>
      <c r="D24" s="128">
        <v>327</v>
      </c>
      <c r="E24" s="127" t="s">
        <v>460</v>
      </c>
      <c r="F24" s="127" t="s">
        <v>461</v>
      </c>
      <c r="G24" s="127" t="s">
        <v>462</v>
      </c>
      <c r="H24" s="127" t="s">
        <v>305</v>
      </c>
      <c r="I24" s="127" t="s">
        <v>301</v>
      </c>
      <c r="J24" s="127" t="s">
        <v>312</v>
      </c>
      <c r="K24" s="127" t="s">
        <v>410</v>
      </c>
      <c r="L24" s="129">
        <v>540000</v>
      </c>
      <c r="M24" s="129">
        <v>270000</v>
      </c>
      <c r="N24" s="130">
        <v>1</v>
      </c>
      <c r="O24" s="129">
        <v>270000</v>
      </c>
      <c r="P24" s="130">
        <v>1</v>
      </c>
      <c r="Q24" s="129">
        <v>270000</v>
      </c>
      <c r="R24" s="130">
        <v>183520</v>
      </c>
      <c r="S24" s="131"/>
      <c r="T24" s="127"/>
      <c r="U24" s="130"/>
      <c r="V24" s="129"/>
      <c r="W24" s="130"/>
      <c r="X24" s="129"/>
      <c r="Y24" s="130"/>
      <c r="Z24" s="129"/>
      <c r="AA24" s="130"/>
      <c r="AB24" s="129"/>
      <c r="AC24" s="130"/>
      <c r="AD24" s="123">
        <v>43273</v>
      </c>
      <c r="AE24" s="123">
        <v>43273.5049127315</v>
      </c>
      <c r="AF24" s="123">
        <v>43276</v>
      </c>
      <c r="AG24" s="123">
        <v>43294</v>
      </c>
      <c r="AH24" s="123">
        <v>43306</v>
      </c>
      <c r="AI24" s="123">
        <v>43313</v>
      </c>
      <c r="AJ24" s="123">
        <v>43315</v>
      </c>
      <c r="AK24" s="123"/>
      <c r="AL24" s="123">
        <v>43370.4192883449</v>
      </c>
      <c r="AM24" s="123"/>
      <c r="AN24" s="123"/>
      <c r="AO24" s="123"/>
      <c r="AP24" s="123"/>
      <c r="AQ24" s="123">
        <v>43424.681501585699</v>
      </c>
      <c r="AR24" s="123"/>
      <c r="AS24" s="123"/>
      <c r="AT24" s="127" t="s">
        <v>463</v>
      </c>
    </row>
    <row r="25" spans="1:46" s="118" customFormat="1" ht="52.35" hidden="1" customHeight="1" x14ac:dyDescent="0.2">
      <c r="A25" s="132" t="s">
        <v>296</v>
      </c>
      <c r="B25" s="132" t="s">
        <v>297</v>
      </c>
      <c r="C25" s="132" t="s">
        <v>370</v>
      </c>
      <c r="D25" s="133">
        <v>328</v>
      </c>
      <c r="E25" s="132" t="s">
        <v>464</v>
      </c>
      <c r="F25" s="132" t="s">
        <v>464</v>
      </c>
      <c r="G25" s="132" t="s">
        <v>465</v>
      </c>
      <c r="H25" s="132" t="s">
        <v>305</v>
      </c>
      <c r="I25" s="132" t="s">
        <v>301</v>
      </c>
      <c r="J25" s="132" t="s">
        <v>312</v>
      </c>
      <c r="K25" s="132" t="s">
        <v>410</v>
      </c>
      <c r="L25" s="134">
        <v>1180000</v>
      </c>
      <c r="M25" s="134">
        <v>590000</v>
      </c>
      <c r="N25" s="135">
        <v>1</v>
      </c>
      <c r="O25" s="134">
        <v>590000</v>
      </c>
      <c r="P25" s="135">
        <v>1</v>
      </c>
      <c r="Q25" s="134">
        <v>590000</v>
      </c>
      <c r="R25" s="135">
        <v>507400</v>
      </c>
      <c r="S25" s="137"/>
      <c r="T25" s="132"/>
      <c r="U25" s="135"/>
      <c r="V25" s="134"/>
      <c r="W25" s="135"/>
      <c r="X25" s="134"/>
      <c r="Y25" s="135"/>
      <c r="Z25" s="134"/>
      <c r="AA25" s="135"/>
      <c r="AB25" s="134"/>
      <c r="AC25" s="135"/>
      <c r="AD25" s="136">
        <v>43284</v>
      </c>
      <c r="AE25" s="136">
        <v>43284.619788923599</v>
      </c>
      <c r="AF25" s="136">
        <v>43285</v>
      </c>
      <c r="AG25" s="136">
        <v>43308</v>
      </c>
      <c r="AH25" s="136">
        <v>43347</v>
      </c>
      <c r="AI25" s="136">
        <v>43353</v>
      </c>
      <c r="AJ25" s="136">
        <v>43355</v>
      </c>
      <c r="AK25" s="136"/>
      <c r="AL25" s="136">
        <v>43402.424516932901</v>
      </c>
      <c r="AM25" s="136"/>
      <c r="AN25" s="136"/>
      <c r="AO25" s="136"/>
      <c r="AP25" s="136"/>
      <c r="AQ25" s="136">
        <v>43476.733254166698</v>
      </c>
      <c r="AR25" s="136"/>
      <c r="AS25" s="136">
        <v>43476.733254166698</v>
      </c>
      <c r="AT25" s="132" t="s">
        <v>466</v>
      </c>
    </row>
    <row r="26" spans="1:46" s="118" customFormat="1" ht="41.1" hidden="1" customHeight="1" x14ac:dyDescent="0.2">
      <c r="A26" s="127" t="s">
        <v>296</v>
      </c>
      <c r="B26" s="127" t="s">
        <v>340</v>
      </c>
      <c r="C26" s="127" t="s">
        <v>370</v>
      </c>
      <c r="D26" s="128">
        <v>329</v>
      </c>
      <c r="E26" s="127" t="s">
        <v>467</v>
      </c>
      <c r="F26" s="127" t="s">
        <v>468</v>
      </c>
      <c r="G26" s="127" t="s">
        <v>469</v>
      </c>
      <c r="H26" s="127" t="s">
        <v>300</v>
      </c>
      <c r="I26" s="127" t="s">
        <v>301</v>
      </c>
      <c r="J26" s="127" t="s">
        <v>312</v>
      </c>
      <c r="K26" s="127" t="s">
        <v>13</v>
      </c>
      <c r="L26" s="129">
        <v>170516820</v>
      </c>
      <c r="M26" s="129">
        <v>170516820</v>
      </c>
      <c r="N26" s="130">
        <v>24</v>
      </c>
      <c r="O26" s="129">
        <v>170516820</v>
      </c>
      <c r="P26" s="130">
        <v>24</v>
      </c>
      <c r="Q26" s="129">
        <v>170516820</v>
      </c>
      <c r="R26" s="130">
        <v>129760320</v>
      </c>
      <c r="S26" s="131"/>
      <c r="T26" s="127"/>
      <c r="U26" s="130"/>
      <c r="V26" s="129"/>
      <c r="W26" s="130"/>
      <c r="X26" s="129"/>
      <c r="Y26" s="130"/>
      <c r="Z26" s="129"/>
      <c r="AA26" s="130">
        <v>12</v>
      </c>
      <c r="AB26" s="129">
        <v>54193440</v>
      </c>
      <c r="AC26" s="130">
        <v>57526113.600000001</v>
      </c>
      <c r="AD26" s="123">
        <v>43279</v>
      </c>
      <c r="AE26" s="123">
        <v>43279.551506284697</v>
      </c>
      <c r="AF26" s="123">
        <v>43279</v>
      </c>
      <c r="AG26" s="123">
        <v>43311</v>
      </c>
      <c r="AH26" s="123">
        <v>43346</v>
      </c>
      <c r="AI26" s="123">
        <v>43353</v>
      </c>
      <c r="AJ26" s="123">
        <v>43355</v>
      </c>
      <c r="AK26" s="123"/>
      <c r="AL26" s="123">
        <v>43508.596371064799</v>
      </c>
      <c r="AM26" s="123"/>
      <c r="AN26" s="123"/>
      <c r="AO26" s="123"/>
      <c r="AP26" s="123"/>
      <c r="AQ26" s="123">
        <v>43837.644085567103</v>
      </c>
      <c r="AR26" s="123">
        <v>43948.517361111102</v>
      </c>
      <c r="AS26" s="123">
        <v>44243.595673842603</v>
      </c>
      <c r="AT26" s="127" t="s">
        <v>470</v>
      </c>
    </row>
    <row r="27" spans="1:46" s="118" customFormat="1" ht="41.1" hidden="1" customHeight="1" x14ac:dyDescent="0.2">
      <c r="A27" s="132" t="s">
        <v>296</v>
      </c>
      <c r="B27" s="132" t="s">
        <v>331</v>
      </c>
      <c r="C27" s="132" t="s">
        <v>370</v>
      </c>
      <c r="D27" s="133">
        <v>330</v>
      </c>
      <c r="E27" s="132" t="s">
        <v>471</v>
      </c>
      <c r="F27" s="132" t="s">
        <v>472</v>
      </c>
      <c r="G27" s="132" t="s">
        <v>473</v>
      </c>
      <c r="H27" s="132" t="s">
        <v>300</v>
      </c>
      <c r="I27" s="132" t="s">
        <v>319</v>
      </c>
      <c r="J27" s="132" t="s">
        <v>443</v>
      </c>
      <c r="K27" s="132" t="s">
        <v>11</v>
      </c>
      <c r="L27" s="134">
        <v>12341025</v>
      </c>
      <c r="M27" s="134">
        <v>12341025</v>
      </c>
      <c r="N27" s="135">
        <v>1</v>
      </c>
      <c r="O27" s="134">
        <v>12341025</v>
      </c>
      <c r="P27" s="135"/>
      <c r="Q27" s="134"/>
      <c r="R27" s="135"/>
      <c r="S27" s="137"/>
      <c r="T27" s="132"/>
      <c r="U27" s="135">
        <v>1</v>
      </c>
      <c r="V27" s="134">
        <v>12341025</v>
      </c>
      <c r="W27" s="135"/>
      <c r="X27" s="134"/>
      <c r="Y27" s="135"/>
      <c r="Z27" s="134"/>
      <c r="AA27" s="135"/>
      <c r="AB27" s="134"/>
      <c r="AC27" s="135"/>
      <c r="AD27" s="136">
        <v>43277</v>
      </c>
      <c r="AE27" s="136">
        <v>43277.702601041703</v>
      </c>
      <c r="AF27" s="136"/>
      <c r="AG27" s="136">
        <v>43284</v>
      </c>
      <c r="AH27" s="136">
        <v>43287</v>
      </c>
      <c r="AI27" s="136">
        <v>43293</v>
      </c>
      <c r="AJ27" s="136">
        <v>43294</v>
      </c>
      <c r="AK27" s="136"/>
      <c r="AL27" s="136"/>
      <c r="AM27" s="136"/>
      <c r="AN27" s="136"/>
      <c r="AO27" s="136"/>
      <c r="AP27" s="136"/>
      <c r="AQ27" s="136"/>
      <c r="AR27" s="136"/>
      <c r="AS27" s="136">
        <v>43295.367625497704</v>
      </c>
      <c r="AT27" s="132" t="s">
        <v>474</v>
      </c>
    </row>
    <row r="28" spans="1:46" s="118" customFormat="1" ht="73.5" hidden="1" customHeight="1" x14ac:dyDescent="0.2">
      <c r="A28" s="127" t="s">
        <v>296</v>
      </c>
      <c r="B28" s="127" t="s">
        <v>297</v>
      </c>
      <c r="C28" s="127" t="s">
        <v>370</v>
      </c>
      <c r="D28" s="128">
        <v>331</v>
      </c>
      <c r="E28" s="127" t="s">
        <v>475</v>
      </c>
      <c r="F28" s="127" t="s">
        <v>476</v>
      </c>
      <c r="G28" s="127" t="s">
        <v>477</v>
      </c>
      <c r="H28" s="127" t="s">
        <v>305</v>
      </c>
      <c r="I28" s="127" t="s">
        <v>301</v>
      </c>
      <c r="J28" s="127" t="s">
        <v>312</v>
      </c>
      <c r="K28" s="127" t="s">
        <v>15</v>
      </c>
      <c r="L28" s="129">
        <v>738667.7</v>
      </c>
      <c r="M28" s="129">
        <v>707167.7</v>
      </c>
      <c r="N28" s="130">
        <v>1</v>
      </c>
      <c r="O28" s="129">
        <v>707167.7</v>
      </c>
      <c r="P28" s="130">
        <v>1</v>
      </c>
      <c r="Q28" s="129">
        <v>707167.7</v>
      </c>
      <c r="R28" s="130">
        <v>599395.34</v>
      </c>
      <c r="S28" s="131"/>
      <c r="T28" s="127"/>
      <c r="U28" s="130"/>
      <c r="V28" s="129"/>
      <c r="W28" s="130"/>
      <c r="X28" s="129"/>
      <c r="Y28" s="130"/>
      <c r="Z28" s="129"/>
      <c r="AA28" s="130"/>
      <c r="AB28" s="129"/>
      <c r="AC28" s="130"/>
      <c r="AD28" s="123">
        <v>43283</v>
      </c>
      <c r="AE28" s="123">
        <v>43283.687184224502</v>
      </c>
      <c r="AF28" s="123">
        <v>43283</v>
      </c>
      <c r="AG28" s="123">
        <v>43319</v>
      </c>
      <c r="AH28" s="123">
        <v>43333</v>
      </c>
      <c r="AI28" s="123">
        <v>43339</v>
      </c>
      <c r="AJ28" s="123">
        <v>43340</v>
      </c>
      <c r="AK28" s="123"/>
      <c r="AL28" s="123">
        <v>43354.401734919004</v>
      </c>
      <c r="AM28" s="123"/>
      <c r="AN28" s="123"/>
      <c r="AO28" s="123"/>
      <c r="AP28" s="123"/>
      <c r="AQ28" s="123">
        <v>43397.516195254597</v>
      </c>
      <c r="AR28" s="123"/>
      <c r="AS28" s="123">
        <v>43600.423939317101</v>
      </c>
      <c r="AT28" s="127" t="s">
        <v>478</v>
      </c>
    </row>
    <row r="29" spans="1:46" s="118" customFormat="1" ht="41.1" hidden="1" customHeight="1" x14ac:dyDescent="0.2">
      <c r="A29" s="132" t="s">
        <v>296</v>
      </c>
      <c r="B29" s="132" t="s">
        <v>297</v>
      </c>
      <c r="C29" s="132" t="s">
        <v>370</v>
      </c>
      <c r="D29" s="133">
        <v>332</v>
      </c>
      <c r="E29" s="132" t="s">
        <v>479</v>
      </c>
      <c r="F29" s="132" t="s">
        <v>480</v>
      </c>
      <c r="G29" s="132" t="s">
        <v>481</v>
      </c>
      <c r="H29" s="132" t="s">
        <v>300</v>
      </c>
      <c r="I29" s="132" t="s">
        <v>311</v>
      </c>
      <c r="J29" s="132" t="s">
        <v>312</v>
      </c>
      <c r="K29" s="132" t="s">
        <v>21</v>
      </c>
      <c r="L29" s="134">
        <v>85732451.230000004</v>
      </c>
      <c r="M29" s="134">
        <v>70999678.239999995</v>
      </c>
      <c r="N29" s="135">
        <v>14</v>
      </c>
      <c r="O29" s="134">
        <v>70999678.239999995</v>
      </c>
      <c r="P29" s="135">
        <v>6</v>
      </c>
      <c r="Q29" s="134">
        <v>20233364.440000001</v>
      </c>
      <c r="R29" s="135">
        <v>19362558.140000001</v>
      </c>
      <c r="S29" s="137"/>
      <c r="T29" s="132"/>
      <c r="U29" s="135">
        <v>8</v>
      </c>
      <c r="V29" s="134">
        <v>50766313.799999997</v>
      </c>
      <c r="W29" s="135"/>
      <c r="X29" s="134"/>
      <c r="Y29" s="135"/>
      <c r="Z29" s="134"/>
      <c r="AA29" s="135">
        <v>6</v>
      </c>
      <c r="AB29" s="134">
        <v>20233364.440000001</v>
      </c>
      <c r="AC29" s="135">
        <v>13905236.15</v>
      </c>
      <c r="AD29" s="136">
        <v>43413</v>
      </c>
      <c r="AE29" s="136">
        <v>43413.727922604201</v>
      </c>
      <c r="AF29" s="136">
        <v>43413</v>
      </c>
      <c r="AG29" s="136">
        <v>43414</v>
      </c>
      <c r="AH29" s="136">
        <v>43414</v>
      </c>
      <c r="AI29" s="136">
        <v>43453</v>
      </c>
      <c r="AJ29" s="136">
        <v>43455</v>
      </c>
      <c r="AK29" s="136"/>
      <c r="AL29" s="136">
        <v>43528.4183898958</v>
      </c>
      <c r="AM29" s="136"/>
      <c r="AN29" s="136"/>
      <c r="AO29" s="136"/>
      <c r="AP29" s="136"/>
      <c r="AQ29" s="136">
        <v>43563.524807060203</v>
      </c>
      <c r="AR29" s="136">
        <v>43602</v>
      </c>
      <c r="AS29" s="136">
        <v>43608.674993946799</v>
      </c>
      <c r="AT29" s="132" t="s">
        <v>482</v>
      </c>
    </row>
    <row r="30" spans="1:46" s="118" customFormat="1" ht="62.85" hidden="1" customHeight="1" x14ac:dyDescent="0.2">
      <c r="A30" s="127" t="s">
        <v>296</v>
      </c>
      <c r="B30" s="127" t="s">
        <v>297</v>
      </c>
      <c r="C30" s="127" t="s">
        <v>370</v>
      </c>
      <c r="D30" s="128">
        <v>333</v>
      </c>
      <c r="E30" s="127" t="s">
        <v>483</v>
      </c>
      <c r="F30" s="127" t="s">
        <v>483</v>
      </c>
      <c r="G30" s="124" t="s">
        <v>484</v>
      </c>
      <c r="H30" s="127" t="s">
        <v>305</v>
      </c>
      <c r="I30" s="127" t="s">
        <v>301</v>
      </c>
      <c r="J30" s="127" t="s">
        <v>312</v>
      </c>
      <c r="K30" s="127" t="s">
        <v>16</v>
      </c>
      <c r="L30" s="129">
        <v>285000</v>
      </c>
      <c r="M30" s="129">
        <v>285000</v>
      </c>
      <c r="N30" s="130">
        <v>1</v>
      </c>
      <c r="O30" s="129">
        <v>285000</v>
      </c>
      <c r="P30" s="130">
        <v>1</v>
      </c>
      <c r="Q30" s="129">
        <v>285000</v>
      </c>
      <c r="R30" s="130">
        <v>266490</v>
      </c>
      <c r="S30" s="131"/>
      <c r="T30" s="127"/>
      <c r="U30" s="130"/>
      <c r="V30" s="129"/>
      <c r="W30" s="130"/>
      <c r="X30" s="129"/>
      <c r="Y30" s="130"/>
      <c r="Z30" s="129"/>
      <c r="AA30" s="130"/>
      <c r="AB30" s="129"/>
      <c r="AC30" s="130"/>
      <c r="AD30" s="123">
        <v>43293</v>
      </c>
      <c r="AE30" s="123">
        <v>43294.4819776273</v>
      </c>
      <c r="AF30" s="123">
        <v>43295</v>
      </c>
      <c r="AG30" s="123">
        <v>43339</v>
      </c>
      <c r="AH30" s="123">
        <v>43350</v>
      </c>
      <c r="AI30" s="123">
        <v>43356</v>
      </c>
      <c r="AJ30" s="123">
        <v>43360</v>
      </c>
      <c r="AK30" s="123"/>
      <c r="AL30" s="123">
        <v>43385.420454016203</v>
      </c>
      <c r="AM30" s="123"/>
      <c r="AN30" s="123"/>
      <c r="AO30" s="123"/>
      <c r="AP30" s="123"/>
      <c r="AQ30" s="123">
        <v>43403.693338773097</v>
      </c>
      <c r="AR30" s="123"/>
      <c r="AS30" s="123">
        <v>43403.693338773097</v>
      </c>
      <c r="AT30" s="127" t="s">
        <v>485</v>
      </c>
    </row>
    <row r="31" spans="1:46" s="118" customFormat="1" ht="41.1" hidden="1" customHeight="1" x14ac:dyDescent="0.2">
      <c r="A31" s="132" t="s">
        <v>296</v>
      </c>
      <c r="B31" s="132" t="s">
        <v>331</v>
      </c>
      <c r="C31" s="132" t="s">
        <v>364</v>
      </c>
      <c r="D31" s="133">
        <v>334</v>
      </c>
      <c r="E31" s="132" t="s">
        <v>486</v>
      </c>
      <c r="F31" s="132" t="s">
        <v>197</v>
      </c>
      <c r="G31" s="132" t="s">
        <v>487</v>
      </c>
      <c r="H31" s="132" t="s">
        <v>300</v>
      </c>
      <c r="I31" s="132" t="s">
        <v>301</v>
      </c>
      <c r="J31" s="132" t="s">
        <v>312</v>
      </c>
      <c r="K31" s="132" t="s">
        <v>26</v>
      </c>
      <c r="L31" s="134">
        <v>21485660</v>
      </c>
      <c r="M31" s="134">
        <v>21485660</v>
      </c>
      <c r="N31" s="135">
        <v>10</v>
      </c>
      <c r="O31" s="134">
        <v>21485660</v>
      </c>
      <c r="P31" s="135">
        <v>9</v>
      </c>
      <c r="Q31" s="134">
        <v>21372560</v>
      </c>
      <c r="R31" s="135">
        <v>15207284.59</v>
      </c>
      <c r="S31" s="137"/>
      <c r="T31" s="132"/>
      <c r="U31" s="135">
        <v>1</v>
      </c>
      <c r="V31" s="134">
        <v>113100</v>
      </c>
      <c r="W31" s="135"/>
      <c r="X31" s="134"/>
      <c r="Y31" s="135"/>
      <c r="Z31" s="134"/>
      <c r="AA31" s="135">
        <v>9</v>
      </c>
      <c r="AB31" s="134">
        <v>21372560</v>
      </c>
      <c r="AC31" s="135">
        <v>15684090.48</v>
      </c>
      <c r="AD31" s="136">
        <v>43516</v>
      </c>
      <c r="AE31" s="136">
        <v>43518.414336921298</v>
      </c>
      <c r="AF31" s="136">
        <v>43518</v>
      </c>
      <c r="AG31" s="136">
        <v>43539</v>
      </c>
      <c r="AH31" s="136">
        <v>43558</v>
      </c>
      <c r="AI31" s="136">
        <v>43564</v>
      </c>
      <c r="AJ31" s="136">
        <v>43566</v>
      </c>
      <c r="AK31" s="136"/>
      <c r="AL31" s="136">
        <v>43630.442678009298</v>
      </c>
      <c r="AM31" s="136"/>
      <c r="AN31" s="136">
        <v>44015.486135416701</v>
      </c>
      <c r="AO31" s="136">
        <v>43851.398372187497</v>
      </c>
      <c r="AP31" s="136">
        <v>44015.517485219898</v>
      </c>
      <c r="AQ31" s="136">
        <v>43756.657656134303</v>
      </c>
      <c r="AR31" s="136">
        <v>43802</v>
      </c>
      <c r="AS31" s="136">
        <v>44139.476471759299</v>
      </c>
      <c r="AT31" s="132" t="s">
        <v>488</v>
      </c>
    </row>
    <row r="32" spans="1:46" s="118" customFormat="1" ht="41.1" hidden="1" customHeight="1" x14ac:dyDescent="0.2">
      <c r="A32" s="127" t="s">
        <v>296</v>
      </c>
      <c r="B32" s="127" t="s">
        <v>201</v>
      </c>
      <c r="C32" s="127" t="s">
        <v>370</v>
      </c>
      <c r="D32" s="128">
        <v>335</v>
      </c>
      <c r="E32" s="127" t="s">
        <v>489</v>
      </c>
      <c r="F32" s="127" t="s">
        <v>490</v>
      </c>
      <c r="G32" s="127" t="s">
        <v>491</v>
      </c>
      <c r="H32" s="127" t="s">
        <v>300</v>
      </c>
      <c r="I32" s="127" t="s">
        <v>319</v>
      </c>
      <c r="J32" s="127" t="s">
        <v>312</v>
      </c>
      <c r="K32" s="127" t="s">
        <v>26</v>
      </c>
      <c r="L32" s="129">
        <v>2610000</v>
      </c>
      <c r="M32" s="129">
        <v>2610000</v>
      </c>
      <c r="N32" s="130">
        <v>1</v>
      </c>
      <c r="O32" s="129">
        <v>2610000</v>
      </c>
      <c r="P32" s="130">
        <v>1</v>
      </c>
      <c r="Q32" s="129">
        <v>2610000</v>
      </c>
      <c r="R32" s="130">
        <v>2560608</v>
      </c>
      <c r="S32" s="131"/>
      <c r="T32" s="127"/>
      <c r="U32" s="130"/>
      <c r="V32" s="129"/>
      <c r="W32" s="130"/>
      <c r="X32" s="129"/>
      <c r="Y32" s="130"/>
      <c r="Z32" s="129"/>
      <c r="AA32" s="130">
        <v>1</v>
      </c>
      <c r="AB32" s="129">
        <v>2610000</v>
      </c>
      <c r="AC32" s="130">
        <v>3072729.6</v>
      </c>
      <c r="AD32" s="123">
        <v>42928</v>
      </c>
      <c r="AE32" s="123">
        <v>43300.684711307898</v>
      </c>
      <c r="AF32" s="123"/>
      <c r="AG32" s="123">
        <v>43315</v>
      </c>
      <c r="AH32" s="123">
        <v>43336</v>
      </c>
      <c r="AI32" s="123">
        <v>43346</v>
      </c>
      <c r="AJ32" s="123">
        <v>43349</v>
      </c>
      <c r="AK32" s="123"/>
      <c r="AL32" s="123"/>
      <c r="AM32" s="123"/>
      <c r="AN32" s="123"/>
      <c r="AO32" s="123"/>
      <c r="AP32" s="123"/>
      <c r="AQ32" s="123">
        <v>43361.430757175898</v>
      </c>
      <c r="AR32" s="123">
        <v>43385</v>
      </c>
      <c r="AS32" s="123">
        <v>43385.570764201402</v>
      </c>
      <c r="AT32" s="127" t="s">
        <v>492</v>
      </c>
    </row>
    <row r="33" spans="1:46" s="118" customFormat="1" ht="41.1" hidden="1" customHeight="1" x14ac:dyDescent="0.2">
      <c r="A33" s="132" t="s">
        <v>296</v>
      </c>
      <c r="B33" s="132" t="s">
        <v>331</v>
      </c>
      <c r="C33" s="132" t="s">
        <v>370</v>
      </c>
      <c r="D33" s="133">
        <v>336</v>
      </c>
      <c r="E33" s="132" t="s">
        <v>493</v>
      </c>
      <c r="F33" s="132" t="s">
        <v>494</v>
      </c>
      <c r="G33" s="132" t="s">
        <v>495</v>
      </c>
      <c r="H33" s="132" t="s">
        <v>300</v>
      </c>
      <c r="I33" s="132" t="s">
        <v>319</v>
      </c>
      <c r="J33" s="132" t="s">
        <v>312</v>
      </c>
      <c r="K33" s="132" t="s">
        <v>11</v>
      </c>
      <c r="L33" s="134">
        <v>12742875</v>
      </c>
      <c r="M33" s="134">
        <v>12742875</v>
      </c>
      <c r="N33" s="135">
        <v>1</v>
      </c>
      <c r="O33" s="134">
        <v>12742875</v>
      </c>
      <c r="P33" s="135">
        <v>1</v>
      </c>
      <c r="Q33" s="134">
        <v>12742875</v>
      </c>
      <c r="R33" s="135">
        <v>12271864.5</v>
      </c>
      <c r="S33" s="137"/>
      <c r="T33" s="132"/>
      <c r="U33" s="135"/>
      <c r="V33" s="134"/>
      <c r="W33" s="135"/>
      <c r="X33" s="134"/>
      <c r="Y33" s="135"/>
      <c r="Z33" s="134"/>
      <c r="AA33" s="135">
        <v>1</v>
      </c>
      <c r="AB33" s="134">
        <v>12742875</v>
      </c>
      <c r="AC33" s="135">
        <v>12742875</v>
      </c>
      <c r="AD33" s="136">
        <v>43298</v>
      </c>
      <c r="AE33" s="136">
        <v>43298.632912581001</v>
      </c>
      <c r="AF33" s="136"/>
      <c r="AG33" s="136">
        <v>43304</v>
      </c>
      <c r="AH33" s="136">
        <v>43305</v>
      </c>
      <c r="AI33" s="136">
        <v>43311</v>
      </c>
      <c r="AJ33" s="136">
        <v>43311</v>
      </c>
      <c r="AK33" s="136"/>
      <c r="AL33" s="136"/>
      <c r="AM33" s="136"/>
      <c r="AN33" s="136"/>
      <c r="AO33" s="136"/>
      <c r="AP33" s="136"/>
      <c r="AQ33" s="136">
        <v>43312.652095798599</v>
      </c>
      <c r="AR33" s="136">
        <v>43320</v>
      </c>
      <c r="AS33" s="136">
        <v>43320.579444131901</v>
      </c>
      <c r="AT33" s="132" t="s">
        <v>496</v>
      </c>
    </row>
    <row r="34" spans="1:46" s="118" customFormat="1" ht="41.1" hidden="1" customHeight="1" x14ac:dyDescent="0.2">
      <c r="A34" s="127" t="s">
        <v>296</v>
      </c>
      <c r="B34" s="127" t="s">
        <v>297</v>
      </c>
      <c r="C34" s="127" t="s">
        <v>370</v>
      </c>
      <c r="D34" s="128">
        <v>337</v>
      </c>
      <c r="E34" s="127" t="s">
        <v>497</v>
      </c>
      <c r="F34" s="127" t="s">
        <v>498</v>
      </c>
      <c r="G34" s="127" t="s">
        <v>499</v>
      </c>
      <c r="H34" s="127" t="s">
        <v>305</v>
      </c>
      <c r="I34" s="127" t="s">
        <v>301</v>
      </c>
      <c r="J34" s="127" t="s">
        <v>312</v>
      </c>
      <c r="K34" s="127" t="s">
        <v>11</v>
      </c>
      <c r="L34" s="129">
        <v>2459016.4</v>
      </c>
      <c r="M34" s="129">
        <v>1229508.2</v>
      </c>
      <c r="N34" s="130">
        <v>1</v>
      </c>
      <c r="O34" s="129">
        <v>1229508.2</v>
      </c>
      <c r="P34" s="130">
        <v>1</v>
      </c>
      <c r="Q34" s="129">
        <v>1229508.2</v>
      </c>
      <c r="R34" s="130">
        <v>827075.04</v>
      </c>
      <c r="S34" s="131"/>
      <c r="T34" s="127"/>
      <c r="U34" s="130"/>
      <c r="V34" s="129"/>
      <c r="W34" s="130"/>
      <c r="X34" s="129"/>
      <c r="Y34" s="130"/>
      <c r="Z34" s="129"/>
      <c r="AA34" s="130"/>
      <c r="AB34" s="129"/>
      <c r="AC34" s="130"/>
      <c r="AD34" s="123">
        <v>43307</v>
      </c>
      <c r="AE34" s="123">
        <v>43308.529929479198</v>
      </c>
      <c r="AF34" s="123">
        <v>43311</v>
      </c>
      <c r="AG34" s="123">
        <v>43342</v>
      </c>
      <c r="AH34" s="123">
        <v>43355</v>
      </c>
      <c r="AI34" s="123">
        <v>43363</v>
      </c>
      <c r="AJ34" s="123">
        <v>43367</v>
      </c>
      <c r="AK34" s="123"/>
      <c r="AL34" s="123">
        <v>43388.419896794003</v>
      </c>
      <c r="AM34" s="123"/>
      <c r="AN34" s="123"/>
      <c r="AO34" s="123"/>
      <c r="AP34" s="123"/>
      <c r="AQ34" s="123">
        <v>43448.401318055599</v>
      </c>
      <c r="AR34" s="123"/>
      <c r="AS34" s="123"/>
      <c r="AT34" s="127" t="s">
        <v>500</v>
      </c>
    </row>
    <row r="35" spans="1:46" s="118" customFormat="1" ht="41.1" hidden="1" customHeight="1" x14ac:dyDescent="0.2">
      <c r="A35" s="132" t="s">
        <v>296</v>
      </c>
      <c r="B35" s="132" t="s">
        <v>331</v>
      </c>
      <c r="C35" s="132" t="s">
        <v>370</v>
      </c>
      <c r="D35" s="133">
        <v>338</v>
      </c>
      <c r="E35" s="132" t="s">
        <v>501</v>
      </c>
      <c r="F35" s="132" t="s">
        <v>502</v>
      </c>
      <c r="G35" s="132" t="s">
        <v>503</v>
      </c>
      <c r="H35" s="132" t="s">
        <v>300</v>
      </c>
      <c r="I35" s="132" t="s">
        <v>319</v>
      </c>
      <c r="J35" s="132" t="s">
        <v>312</v>
      </c>
      <c r="K35" s="132" t="s">
        <v>504</v>
      </c>
      <c r="L35" s="134">
        <v>5574184.2400000002</v>
      </c>
      <c r="M35" s="134">
        <v>5574184.2400000002</v>
      </c>
      <c r="N35" s="135">
        <v>12</v>
      </c>
      <c r="O35" s="134">
        <v>5574184.2400000002</v>
      </c>
      <c r="P35" s="135">
        <v>10</v>
      </c>
      <c r="Q35" s="134">
        <v>5171830.84</v>
      </c>
      <c r="R35" s="135">
        <v>4891183.13</v>
      </c>
      <c r="S35" s="137"/>
      <c r="T35" s="132"/>
      <c r="U35" s="135">
        <v>2</v>
      </c>
      <c r="V35" s="134">
        <v>402353.4</v>
      </c>
      <c r="W35" s="135"/>
      <c r="X35" s="134"/>
      <c r="Y35" s="135"/>
      <c r="Z35" s="134"/>
      <c r="AA35" s="135">
        <v>10</v>
      </c>
      <c r="AB35" s="134">
        <v>5171830.84</v>
      </c>
      <c r="AC35" s="135">
        <v>5316344.18</v>
      </c>
      <c r="AD35" s="136">
        <v>43411</v>
      </c>
      <c r="AE35" s="136">
        <v>43411.588166631896</v>
      </c>
      <c r="AF35" s="136"/>
      <c r="AG35" s="136">
        <v>43420</v>
      </c>
      <c r="AH35" s="136">
        <v>43427</v>
      </c>
      <c r="AI35" s="136">
        <v>43434</v>
      </c>
      <c r="AJ35" s="136">
        <v>43437</v>
      </c>
      <c r="AK35" s="136"/>
      <c r="AL35" s="136">
        <v>43503.429185451401</v>
      </c>
      <c r="AM35" s="136"/>
      <c r="AN35" s="136"/>
      <c r="AO35" s="136"/>
      <c r="AP35" s="136"/>
      <c r="AQ35" s="136">
        <v>43594.488961655101</v>
      </c>
      <c r="AR35" s="136">
        <v>43675</v>
      </c>
      <c r="AS35" s="136">
        <v>43679.494423923599</v>
      </c>
      <c r="AT35" s="132" t="s">
        <v>505</v>
      </c>
    </row>
    <row r="36" spans="1:46" s="118" customFormat="1" ht="41.1" hidden="1" customHeight="1" x14ac:dyDescent="0.2">
      <c r="A36" s="127" t="s">
        <v>296</v>
      </c>
      <c r="B36" s="127" t="s">
        <v>297</v>
      </c>
      <c r="C36" s="127" t="s">
        <v>370</v>
      </c>
      <c r="D36" s="128">
        <v>339</v>
      </c>
      <c r="E36" s="127" t="s">
        <v>506</v>
      </c>
      <c r="F36" s="127" t="s">
        <v>506</v>
      </c>
      <c r="G36" s="127" t="s">
        <v>507</v>
      </c>
      <c r="H36" s="127" t="s">
        <v>300</v>
      </c>
      <c r="I36" s="127" t="s">
        <v>301</v>
      </c>
      <c r="J36" s="127" t="s">
        <v>312</v>
      </c>
      <c r="K36" s="127" t="s">
        <v>22</v>
      </c>
      <c r="L36" s="129">
        <v>189619250</v>
      </c>
      <c r="M36" s="129">
        <v>162587300</v>
      </c>
      <c r="N36" s="130">
        <v>3</v>
      </c>
      <c r="O36" s="129">
        <v>162587300</v>
      </c>
      <c r="P36" s="130">
        <v>1</v>
      </c>
      <c r="Q36" s="129">
        <v>58711400</v>
      </c>
      <c r="R36" s="130">
        <v>56948030</v>
      </c>
      <c r="S36" s="131"/>
      <c r="T36" s="127"/>
      <c r="U36" s="130">
        <v>2</v>
      </c>
      <c r="V36" s="129">
        <v>103875900</v>
      </c>
      <c r="W36" s="130"/>
      <c r="X36" s="129"/>
      <c r="Y36" s="130"/>
      <c r="Z36" s="129"/>
      <c r="AA36" s="130">
        <v>1</v>
      </c>
      <c r="AB36" s="129">
        <v>58711400</v>
      </c>
      <c r="AC36" s="130">
        <v>70453680</v>
      </c>
      <c r="AD36" s="123">
        <v>43307</v>
      </c>
      <c r="AE36" s="123">
        <v>43308.4506068634</v>
      </c>
      <c r="AF36" s="123">
        <v>43311</v>
      </c>
      <c r="AG36" s="123">
        <v>43359</v>
      </c>
      <c r="AH36" s="123">
        <v>43375</v>
      </c>
      <c r="AI36" s="123">
        <v>43418</v>
      </c>
      <c r="AJ36" s="123">
        <v>43420</v>
      </c>
      <c r="AK36" s="123"/>
      <c r="AL36" s="123">
        <v>43432.399891898203</v>
      </c>
      <c r="AM36" s="123"/>
      <c r="AN36" s="123"/>
      <c r="AO36" s="123"/>
      <c r="AP36" s="123"/>
      <c r="AQ36" s="123">
        <v>43441.692604363401</v>
      </c>
      <c r="AR36" s="123">
        <v>43454</v>
      </c>
      <c r="AS36" s="123">
        <v>43454.7564773958</v>
      </c>
      <c r="AT36" s="127" t="s">
        <v>508</v>
      </c>
    </row>
    <row r="37" spans="1:46" s="118" customFormat="1" ht="41.1" hidden="1" customHeight="1" x14ac:dyDescent="0.2">
      <c r="A37" s="132" t="s">
        <v>296</v>
      </c>
      <c r="B37" s="132" t="s">
        <v>297</v>
      </c>
      <c r="C37" s="132" t="s">
        <v>370</v>
      </c>
      <c r="D37" s="133">
        <v>340</v>
      </c>
      <c r="E37" s="132" t="s">
        <v>509</v>
      </c>
      <c r="F37" s="132" t="s">
        <v>509</v>
      </c>
      <c r="G37" s="132" t="s">
        <v>510</v>
      </c>
      <c r="H37" s="132" t="s">
        <v>300</v>
      </c>
      <c r="I37" s="132" t="s">
        <v>301</v>
      </c>
      <c r="J37" s="132" t="s">
        <v>312</v>
      </c>
      <c r="K37" s="132" t="s">
        <v>22</v>
      </c>
      <c r="L37" s="134">
        <v>36000000</v>
      </c>
      <c r="M37" s="134">
        <v>36000000</v>
      </c>
      <c r="N37" s="135">
        <v>1</v>
      </c>
      <c r="O37" s="134">
        <v>36000000</v>
      </c>
      <c r="P37" s="135">
        <v>1</v>
      </c>
      <c r="Q37" s="134">
        <v>36000000</v>
      </c>
      <c r="R37" s="135">
        <v>28920000</v>
      </c>
      <c r="S37" s="137"/>
      <c r="T37" s="132"/>
      <c r="U37" s="135"/>
      <c r="V37" s="134"/>
      <c r="W37" s="135"/>
      <c r="X37" s="134"/>
      <c r="Y37" s="135"/>
      <c r="Z37" s="134"/>
      <c r="AA37" s="135">
        <v>1</v>
      </c>
      <c r="AB37" s="134">
        <v>36000000</v>
      </c>
      <c r="AC37" s="135">
        <v>36000000</v>
      </c>
      <c r="AD37" s="136">
        <v>43314</v>
      </c>
      <c r="AE37" s="136">
        <v>43318.619562847198</v>
      </c>
      <c r="AF37" s="136">
        <v>43318</v>
      </c>
      <c r="AG37" s="136">
        <v>43350</v>
      </c>
      <c r="AH37" s="136">
        <v>43362</v>
      </c>
      <c r="AI37" s="136">
        <v>43375</v>
      </c>
      <c r="AJ37" s="136">
        <v>43376</v>
      </c>
      <c r="AK37" s="136"/>
      <c r="AL37" s="136">
        <v>43424.419248113401</v>
      </c>
      <c r="AM37" s="136"/>
      <c r="AN37" s="136"/>
      <c r="AO37" s="136"/>
      <c r="AP37" s="136"/>
      <c r="AQ37" s="136">
        <v>43552.5437081829</v>
      </c>
      <c r="AR37" s="136">
        <v>43629</v>
      </c>
      <c r="AS37" s="136">
        <v>43628.6205364583</v>
      </c>
      <c r="AT37" s="132" t="s">
        <v>511</v>
      </c>
    </row>
    <row r="38" spans="1:46" s="118" customFormat="1" ht="52.35" hidden="1" customHeight="1" x14ac:dyDescent="0.2">
      <c r="A38" s="127" t="s">
        <v>296</v>
      </c>
      <c r="B38" s="127" t="s">
        <v>201</v>
      </c>
      <c r="C38" s="127" t="s">
        <v>364</v>
      </c>
      <c r="D38" s="128">
        <v>341</v>
      </c>
      <c r="E38" s="127" t="s">
        <v>512</v>
      </c>
      <c r="F38" s="127" t="s">
        <v>513</v>
      </c>
      <c r="G38" s="127" t="s">
        <v>514</v>
      </c>
      <c r="H38" s="127" t="s">
        <v>300</v>
      </c>
      <c r="I38" s="127" t="s">
        <v>311</v>
      </c>
      <c r="J38" s="127" t="s">
        <v>312</v>
      </c>
      <c r="K38" s="127" t="s">
        <v>368</v>
      </c>
      <c r="L38" s="129">
        <v>85940000</v>
      </c>
      <c r="M38" s="129">
        <v>85940000</v>
      </c>
      <c r="N38" s="130">
        <v>20</v>
      </c>
      <c r="O38" s="129">
        <v>85940000</v>
      </c>
      <c r="P38" s="130">
        <v>18</v>
      </c>
      <c r="Q38" s="129">
        <v>67997000</v>
      </c>
      <c r="R38" s="130">
        <v>69133714.439999998</v>
      </c>
      <c r="S38" s="131"/>
      <c r="T38" s="127"/>
      <c r="U38" s="130">
        <v>2</v>
      </c>
      <c r="V38" s="129">
        <v>17943000</v>
      </c>
      <c r="W38" s="130"/>
      <c r="X38" s="129"/>
      <c r="Y38" s="130"/>
      <c r="Z38" s="129"/>
      <c r="AA38" s="130">
        <v>18</v>
      </c>
      <c r="AB38" s="129">
        <v>67997000</v>
      </c>
      <c r="AC38" s="130">
        <v>17160000</v>
      </c>
      <c r="AD38" s="123">
        <v>43559</v>
      </c>
      <c r="AE38" s="123">
        <v>43560.4925975347</v>
      </c>
      <c r="AF38" s="123">
        <v>43560</v>
      </c>
      <c r="AG38" s="123">
        <v>43565</v>
      </c>
      <c r="AH38" s="123">
        <v>43565</v>
      </c>
      <c r="AI38" s="123">
        <v>43567</v>
      </c>
      <c r="AJ38" s="123">
        <v>43567</v>
      </c>
      <c r="AK38" s="123"/>
      <c r="AL38" s="123"/>
      <c r="AM38" s="123"/>
      <c r="AN38" s="123"/>
      <c r="AO38" s="123"/>
      <c r="AP38" s="123"/>
      <c r="AQ38" s="123">
        <v>43609.414959606504</v>
      </c>
      <c r="AR38" s="123">
        <v>43648</v>
      </c>
      <c r="AS38" s="123">
        <v>43645.277415358803</v>
      </c>
      <c r="AT38" s="127" t="s">
        <v>515</v>
      </c>
    </row>
    <row r="39" spans="1:46" s="118" customFormat="1" ht="41.1" hidden="1" customHeight="1" x14ac:dyDescent="0.2">
      <c r="A39" s="132" t="s">
        <v>296</v>
      </c>
      <c r="B39" s="132" t="s">
        <v>331</v>
      </c>
      <c r="C39" s="132" t="s">
        <v>370</v>
      </c>
      <c r="D39" s="133">
        <v>342</v>
      </c>
      <c r="E39" s="132" t="s">
        <v>516</v>
      </c>
      <c r="F39" s="132" t="s">
        <v>517</v>
      </c>
      <c r="G39" s="132" t="s">
        <v>518</v>
      </c>
      <c r="H39" s="132" t="s">
        <v>300</v>
      </c>
      <c r="I39" s="132" t="s">
        <v>319</v>
      </c>
      <c r="J39" s="132" t="s">
        <v>312</v>
      </c>
      <c r="K39" s="132" t="s">
        <v>11</v>
      </c>
      <c r="L39" s="134">
        <v>111337788.59</v>
      </c>
      <c r="M39" s="134">
        <v>111337788.59</v>
      </c>
      <c r="N39" s="135">
        <v>6</v>
      </c>
      <c r="O39" s="134">
        <v>111337788.59</v>
      </c>
      <c r="P39" s="135">
        <v>2</v>
      </c>
      <c r="Q39" s="134">
        <v>56860305.439999998</v>
      </c>
      <c r="R39" s="135">
        <v>55779390.899999999</v>
      </c>
      <c r="S39" s="137"/>
      <c r="T39" s="132"/>
      <c r="U39" s="135">
        <v>4</v>
      </c>
      <c r="V39" s="134">
        <v>54477483.149999999</v>
      </c>
      <c r="W39" s="135"/>
      <c r="X39" s="134"/>
      <c r="Y39" s="135"/>
      <c r="Z39" s="134"/>
      <c r="AA39" s="135">
        <v>2</v>
      </c>
      <c r="AB39" s="134">
        <v>56860305.439999998</v>
      </c>
      <c r="AC39" s="135">
        <v>56860305.439999998</v>
      </c>
      <c r="AD39" s="136">
        <v>43382</v>
      </c>
      <c r="AE39" s="136">
        <v>43382.680543402799</v>
      </c>
      <c r="AF39" s="136"/>
      <c r="AG39" s="136">
        <v>43385</v>
      </c>
      <c r="AH39" s="136">
        <v>43385</v>
      </c>
      <c r="AI39" s="136">
        <v>43392</v>
      </c>
      <c r="AJ39" s="136">
        <v>43392</v>
      </c>
      <c r="AK39" s="136"/>
      <c r="AL39" s="136"/>
      <c r="AM39" s="136"/>
      <c r="AN39" s="136"/>
      <c r="AO39" s="136"/>
      <c r="AP39" s="136"/>
      <c r="AQ39" s="136">
        <v>43398.426937962999</v>
      </c>
      <c r="AR39" s="136">
        <v>43411</v>
      </c>
      <c r="AS39" s="136">
        <v>43412.3743853009</v>
      </c>
      <c r="AT39" s="132" t="s">
        <v>519</v>
      </c>
    </row>
    <row r="40" spans="1:46" s="118" customFormat="1" ht="41.1" hidden="1" customHeight="1" x14ac:dyDescent="0.2">
      <c r="A40" s="127" t="s">
        <v>296</v>
      </c>
      <c r="B40" s="127" t="s">
        <v>331</v>
      </c>
      <c r="C40" s="127" t="s">
        <v>370</v>
      </c>
      <c r="D40" s="128">
        <v>343</v>
      </c>
      <c r="E40" s="127" t="s">
        <v>520</v>
      </c>
      <c r="F40" s="127" t="s">
        <v>521</v>
      </c>
      <c r="G40" s="127" t="s">
        <v>522</v>
      </c>
      <c r="H40" s="127" t="s">
        <v>300</v>
      </c>
      <c r="I40" s="127" t="s">
        <v>319</v>
      </c>
      <c r="J40" s="127" t="s">
        <v>443</v>
      </c>
      <c r="K40" s="127" t="s">
        <v>11</v>
      </c>
      <c r="L40" s="129">
        <v>5619000</v>
      </c>
      <c r="M40" s="129">
        <v>5619000</v>
      </c>
      <c r="N40" s="130">
        <v>1</v>
      </c>
      <c r="O40" s="129">
        <v>5619000</v>
      </c>
      <c r="P40" s="130"/>
      <c r="Q40" s="129"/>
      <c r="R40" s="130"/>
      <c r="S40" s="131"/>
      <c r="T40" s="127"/>
      <c r="U40" s="130">
        <v>1</v>
      </c>
      <c r="V40" s="129">
        <v>5619000</v>
      </c>
      <c r="W40" s="130"/>
      <c r="X40" s="129"/>
      <c r="Y40" s="130"/>
      <c r="Z40" s="129"/>
      <c r="AA40" s="130"/>
      <c r="AB40" s="129"/>
      <c r="AC40" s="130"/>
      <c r="AD40" s="123">
        <v>43355</v>
      </c>
      <c r="AE40" s="123">
        <v>43356.384713229199</v>
      </c>
      <c r="AF40" s="123"/>
      <c r="AG40" s="123">
        <v>43363</v>
      </c>
      <c r="AH40" s="123">
        <v>43364</v>
      </c>
      <c r="AI40" s="123">
        <v>43375</v>
      </c>
      <c r="AJ40" s="123">
        <v>43376</v>
      </c>
      <c r="AK40" s="123"/>
      <c r="AL40" s="123"/>
      <c r="AM40" s="123"/>
      <c r="AN40" s="123"/>
      <c r="AO40" s="123"/>
      <c r="AP40" s="123"/>
      <c r="AQ40" s="123"/>
      <c r="AR40" s="123"/>
      <c r="AS40" s="123">
        <v>43377.281191898102</v>
      </c>
      <c r="AT40" s="127" t="s">
        <v>523</v>
      </c>
    </row>
    <row r="41" spans="1:46" s="118" customFormat="1" ht="62.85" hidden="1" customHeight="1" x14ac:dyDescent="0.2">
      <c r="A41" s="132" t="s">
        <v>296</v>
      </c>
      <c r="B41" s="132" t="s">
        <v>201</v>
      </c>
      <c r="C41" s="132" t="s">
        <v>370</v>
      </c>
      <c r="D41" s="133">
        <v>345</v>
      </c>
      <c r="E41" s="132" t="s">
        <v>524</v>
      </c>
      <c r="F41" s="132" t="s">
        <v>525</v>
      </c>
      <c r="G41" s="132" t="s">
        <v>526</v>
      </c>
      <c r="H41" s="132" t="s">
        <v>300</v>
      </c>
      <c r="I41" s="132" t="s">
        <v>319</v>
      </c>
      <c r="J41" s="132" t="s">
        <v>312</v>
      </c>
      <c r="K41" s="132" t="s">
        <v>527</v>
      </c>
      <c r="L41" s="134">
        <v>92200018.049999997</v>
      </c>
      <c r="M41" s="134">
        <v>92200018.049999997</v>
      </c>
      <c r="N41" s="135">
        <v>15</v>
      </c>
      <c r="O41" s="134">
        <v>92200018.049999997</v>
      </c>
      <c r="P41" s="135">
        <v>15</v>
      </c>
      <c r="Q41" s="134">
        <v>92200018.049999997</v>
      </c>
      <c r="R41" s="135">
        <v>70425067.120000005</v>
      </c>
      <c r="S41" s="137"/>
      <c r="T41" s="132"/>
      <c r="U41" s="135"/>
      <c r="V41" s="134"/>
      <c r="W41" s="135"/>
      <c r="X41" s="134"/>
      <c r="Y41" s="135"/>
      <c r="Z41" s="134"/>
      <c r="AA41" s="135">
        <v>8</v>
      </c>
      <c r="AB41" s="134">
        <v>36269810.950000003</v>
      </c>
      <c r="AC41" s="135">
        <v>71283121.939999998</v>
      </c>
      <c r="AD41" s="136">
        <v>43300</v>
      </c>
      <c r="AE41" s="136">
        <v>43300.538519409703</v>
      </c>
      <c r="AF41" s="136"/>
      <c r="AG41" s="136">
        <v>43307</v>
      </c>
      <c r="AH41" s="136">
        <v>43313</v>
      </c>
      <c r="AI41" s="136">
        <v>43318</v>
      </c>
      <c r="AJ41" s="136">
        <v>43319</v>
      </c>
      <c r="AK41" s="136"/>
      <c r="AL41" s="136"/>
      <c r="AM41" s="136"/>
      <c r="AN41" s="136"/>
      <c r="AO41" s="136"/>
      <c r="AP41" s="136"/>
      <c r="AQ41" s="136">
        <v>43384.663362465297</v>
      </c>
      <c r="AR41" s="136">
        <v>43368</v>
      </c>
      <c r="AS41" s="136">
        <v>43392.622145138899</v>
      </c>
      <c r="AT41" s="132" t="s">
        <v>528</v>
      </c>
    </row>
    <row r="42" spans="1:46" s="118" customFormat="1" ht="41.1" hidden="1" customHeight="1" x14ac:dyDescent="0.2">
      <c r="A42" s="127" t="s">
        <v>296</v>
      </c>
      <c r="B42" s="127" t="s">
        <v>340</v>
      </c>
      <c r="C42" s="127" t="s">
        <v>370</v>
      </c>
      <c r="D42" s="128">
        <v>346</v>
      </c>
      <c r="E42" s="127" t="s">
        <v>529</v>
      </c>
      <c r="F42" s="127" t="s">
        <v>530</v>
      </c>
      <c r="G42" s="127" t="s">
        <v>531</v>
      </c>
      <c r="H42" s="127" t="s">
        <v>300</v>
      </c>
      <c r="I42" s="127" t="s">
        <v>301</v>
      </c>
      <c r="J42" s="127" t="s">
        <v>312</v>
      </c>
      <c r="K42" s="127" t="s">
        <v>167</v>
      </c>
      <c r="L42" s="129">
        <v>13654000</v>
      </c>
      <c r="M42" s="129">
        <v>13654000</v>
      </c>
      <c r="N42" s="130">
        <v>12</v>
      </c>
      <c r="O42" s="129">
        <v>13654000</v>
      </c>
      <c r="P42" s="130">
        <v>10</v>
      </c>
      <c r="Q42" s="129">
        <v>13577000</v>
      </c>
      <c r="R42" s="130">
        <v>8574503.0500000007</v>
      </c>
      <c r="S42" s="131"/>
      <c r="T42" s="127"/>
      <c r="U42" s="130">
        <v>2</v>
      </c>
      <c r="V42" s="129">
        <v>77000</v>
      </c>
      <c r="W42" s="130"/>
      <c r="X42" s="129"/>
      <c r="Y42" s="130"/>
      <c r="Z42" s="129"/>
      <c r="AA42" s="130">
        <v>10</v>
      </c>
      <c r="AB42" s="129">
        <v>13577000</v>
      </c>
      <c r="AC42" s="130">
        <v>10320649.66</v>
      </c>
      <c r="AD42" s="123"/>
      <c r="AE42" s="123">
        <v>43455.609735648097</v>
      </c>
      <c r="AF42" s="123">
        <v>43455</v>
      </c>
      <c r="AG42" s="123">
        <v>43496</v>
      </c>
      <c r="AH42" s="123"/>
      <c r="AI42" s="123">
        <v>43517</v>
      </c>
      <c r="AJ42" s="123">
        <v>43518</v>
      </c>
      <c r="AK42" s="123"/>
      <c r="AL42" s="123"/>
      <c r="AM42" s="123"/>
      <c r="AN42" s="123"/>
      <c r="AO42" s="123"/>
      <c r="AP42" s="123"/>
      <c r="AQ42" s="123">
        <v>43809.719105705997</v>
      </c>
      <c r="AR42" s="123">
        <v>43872</v>
      </c>
      <c r="AS42" s="123">
        <v>43908.477988460603</v>
      </c>
      <c r="AT42" s="127" t="s">
        <v>532</v>
      </c>
    </row>
    <row r="43" spans="1:46" s="118" customFormat="1" ht="41.1" hidden="1" customHeight="1" x14ac:dyDescent="0.2">
      <c r="A43" s="132" t="s">
        <v>296</v>
      </c>
      <c r="B43" s="132" t="s">
        <v>201</v>
      </c>
      <c r="C43" s="132" t="s">
        <v>370</v>
      </c>
      <c r="D43" s="133">
        <v>347</v>
      </c>
      <c r="E43" s="132" t="s">
        <v>533</v>
      </c>
      <c r="F43" s="132" t="s">
        <v>534</v>
      </c>
      <c r="G43" s="132" t="s">
        <v>535</v>
      </c>
      <c r="H43" s="132" t="s">
        <v>300</v>
      </c>
      <c r="I43" s="132" t="s">
        <v>319</v>
      </c>
      <c r="J43" s="132" t="s">
        <v>312</v>
      </c>
      <c r="K43" s="132" t="s">
        <v>527</v>
      </c>
      <c r="L43" s="134">
        <v>14250294</v>
      </c>
      <c r="M43" s="134">
        <v>14250294</v>
      </c>
      <c r="N43" s="135">
        <v>1</v>
      </c>
      <c r="O43" s="134">
        <v>14250294</v>
      </c>
      <c r="P43" s="135">
        <v>1</v>
      </c>
      <c r="Q43" s="134">
        <v>14250294</v>
      </c>
      <c r="R43" s="135">
        <v>7521000</v>
      </c>
      <c r="S43" s="137"/>
      <c r="T43" s="132"/>
      <c r="U43" s="135"/>
      <c r="V43" s="134"/>
      <c r="W43" s="135"/>
      <c r="X43" s="134"/>
      <c r="Y43" s="135"/>
      <c r="Z43" s="134"/>
      <c r="AA43" s="135">
        <v>1</v>
      </c>
      <c r="AB43" s="134">
        <v>14250294</v>
      </c>
      <c r="AC43" s="135">
        <v>18305181.600000001</v>
      </c>
      <c r="AD43" s="136">
        <v>43384</v>
      </c>
      <c r="AE43" s="136">
        <v>43385.631152893497</v>
      </c>
      <c r="AF43" s="136"/>
      <c r="AG43" s="136">
        <v>43391</v>
      </c>
      <c r="AH43" s="136">
        <v>43396</v>
      </c>
      <c r="AI43" s="136">
        <v>43398</v>
      </c>
      <c r="AJ43" s="136">
        <v>43399</v>
      </c>
      <c r="AK43" s="136"/>
      <c r="AL43" s="136"/>
      <c r="AM43" s="136"/>
      <c r="AN43" s="136"/>
      <c r="AO43" s="136"/>
      <c r="AP43" s="136"/>
      <c r="AQ43" s="136">
        <v>43403.472074687503</v>
      </c>
      <c r="AR43" s="136">
        <v>43446</v>
      </c>
      <c r="AS43" s="136">
        <v>43454.503615046298</v>
      </c>
      <c r="AT43" s="132" t="s">
        <v>536</v>
      </c>
    </row>
    <row r="44" spans="1:46" s="118" customFormat="1" ht="41.1" hidden="1" customHeight="1" x14ac:dyDescent="0.2">
      <c r="A44" s="127" t="s">
        <v>296</v>
      </c>
      <c r="B44" s="127" t="s">
        <v>340</v>
      </c>
      <c r="C44" s="127" t="s">
        <v>364</v>
      </c>
      <c r="D44" s="128">
        <v>348</v>
      </c>
      <c r="E44" s="127" t="s">
        <v>537</v>
      </c>
      <c r="F44" s="127" t="s">
        <v>538</v>
      </c>
      <c r="G44" s="127" t="s">
        <v>539</v>
      </c>
      <c r="H44" s="127" t="s">
        <v>300</v>
      </c>
      <c r="I44" s="127" t="s">
        <v>319</v>
      </c>
      <c r="J44" s="127" t="s">
        <v>312</v>
      </c>
      <c r="K44" s="127" t="s">
        <v>13</v>
      </c>
      <c r="L44" s="129">
        <v>18057798</v>
      </c>
      <c r="M44" s="129">
        <v>18057798</v>
      </c>
      <c r="N44" s="130">
        <v>15</v>
      </c>
      <c r="O44" s="129">
        <v>18057798</v>
      </c>
      <c r="P44" s="130">
        <v>13</v>
      </c>
      <c r="Q44" s="129">
        <v>17958768</v>
      </c>
      <c r="R44" s="130">
        <v>13887927.51</v>
      </c>
      <c r="S44" s="131"/>
      <c r="T44" s="127"/>
      <c r="U44" s="130">
        <v>2</v>
      </c>
      <c r="V44" s="129">
        <v>99030</v>
      </c>
      <c r="W44" s="130"/>
      <c r="X44" s="129"/>
      <c r="Y44" s="130"/>
      <c r="Z44" s="129"/>
      <c r="AA44" s="130">
        <v>13</v>
      </c>
      <c r="AB44" s="129">
        <v>17958768</v>
      </c>
      <c r="AC44" s="130">
        <v>16899875.960000001</v>
      </c>
      <c r="AD44" s="123">
        <v>43643</v>
      </c>
      <c r="AE44" s="123">
        <v>43643.476408449103</v>
      </c>
      <c r="AF44" s="123"/>
      <c r="AG44" s="123">
        <v>43677</v>
      </c>
      <c r="AH44" s="123">
        <v>43712</v>
      </c>
      <c r="AI44" s="123">
        <v>43718</v>
      </c>
      <c r="AJ44" s="123">
        <v>43720</v>
      </c>
      <c r="AK44" s="123"/>
      <c r="AL44" s="123">
        <v>43775.409245023096</v>
      </c>
      <c r="AM44" s="123">
        <v>43775.410535914401</v>
      </c>
      <c r="AN44" s="123">
        <v>43955.556444363399</v>
      </c>
      <c r="AO44" s="123">
        <v>43971.4157809838</v>
      </c>
      <c r="AP44" s="123">
        <v>43971.455285416698</v>
      </c>
      <c r="AQ44" s="123">
        <v>44015.521881284702</v>
      </c>
      <c r="AR44" s="123">
        <v>44133</v>
      </c>
      <c r="AS44" s="123">
        <v>44271.511583101899</v>
      </c>
      <c r="AT44" s="127" t="s">
        <v>540</v>
      </c>
    </row>
    <row r="45" spans="1:46" s="118" customFormat="1" ht="41.1" hidden="1" customHeight="1" x14ac:dyDescent="0.2">
      <c r="A45" s="132" t="s">
        <v>296</v>
      </c>
      <c r="B45" s="132" t="s">
        <v>297</v>
      </c>
      <c r="C45" s="132" t="s">
        <v>370</v>
      </c>
      <c r="D45" s="133">
        <v>349</v>
      </c>
      <c r="E45" s="132" t="s">
        <v>541</v>
      </c>
      <c r="F45" s="132" t="s">
        <v>541</v>
      </c>
      <c r="G45" s="132" t="s">
        <v>542</v>
      </c>
      <c r="H45" s="132" t="s">
        <v>300</v>
      </c>
      <c r="I45" s="132" t="s">
        <v>301</v>
      </c>
      <c r="J45" s="132" t="s">
        <v>312</v>
      </c>
      <c r="K45" s="132" t="s">
        <v>415</v>
      </c>
      <c r="L45" s="134">
        <v>8000000</v>
      </c>
      <c r="M45" s="134">
        <v>8000000</v>
      </c>
      <c r="N45" s="135">
        <v>1</v>
      </c>
      <c r="O45" s="134">
        <v>8000000</v>
      </c>
      <c r="P45" s="135">
        <v>1</v>
      </c>
      <c r="Q45" s="134">
        <v>8000000</v>
      </c>
      <c r="R45" s="135">
        <v>5690000</v>
      </c>
      <c r="S45" s="137"/>
      <c r="T45" s="132"/>
      <c r="U45" s="135"/>
      <c r="V45" s="134"/>
      <c r="W45" s="135"/>
      <c r="X45" s="134"/>
      <c r="Y45" s="135"/>
      <c r="Z45" s="134"/>
      <c r="AA45" s="135">
        <v>1</v>
      </c>
      <c r="AB45" s="134">
        <v>8000000</v>
      </c>
      <c r="AC45" s="135">
        <v>8000000</v>
      </c>
      <c r="AD45" s="136">
        <v>43398</v>
      </c>
      <c r="AE45" s="136">
        <v>43399.501797141202</v>
      </c>
      <c r="AF45" s="136">
        <v>43403</v>
      </c>
      <c r="AG45" s="136">
        <v>43420</v>
      </c>
      <c r="AH45" s="136">
        <v>43426</v>
      </c>
      <c r="AI45" s="136">
        <v>43437</v>
      </c>
      <c r="AJ45" s="136">
        <v>43438</v>
      </c>
      <c r="AK45" s="136"/>
      <c r="AL45" s="136"/>
      <c r="AM45" s="136"/>
      <c r="AN45" s="136"/>
      <c r="AO45" s="136"/>
      <c r="AP45" s="136"/>
      <c r="AQ45" s="136">
        <v>43455.406306331002</v>
      </c>
      <c r="AR45" s="136">
        <v>43521</v>
      </c>
      <c r="AS45" s="136">
        <v>43521.640710219901</v>
      </c>
      <c r="AT45" s="132" t="s">
        <v>543</v>
      </c>
    </row>
    <row r="46" spans="1:46" s="118" customFormat="1" ht="41.1" hidden="1" customHeight="1" x14ac:dyDescent="0.2">
      <c r="A46" s="127" t="s">
        <v>296</v>
      </c>
      <c r="B46" s="127" t="s">
        <v>297</v>
      </c>
      <c r="C46" s="127" t="s">
        <v>370</v>
      </c>
      <c r="D46" s="128">
        <v>350</v>
      </c>
      <c r="E46" s="127" t="s">
        <v>544</v>
      </c>
      <c r="F46" s="127" t="s">
        <v>545</v>
      </c>
      <c r="G46" s="127" t="s">
        <v>546</v>
      </c>
      <c r="H46" s="127" t="s">
        <v>305</v>
      </c>
      <c r="I46" s="127" t="s">
        <v>301</v>
      </c>
      <c r="J46" s="127" t="s">
        <v>312</v>
      </c>
      <c r="K46" s="127" t="s">
        <v>415</v>
      </c>
      <c r="L46" s="129">
        <v>213114.75</v>
      </c>
      <c r="M46" s="129">
        <v>213114.75</v>
      </c>
      <c r="N46" s="130">
        <v>1</v>
      </c>
      <c r="O46" s="129">
        <v>213114.75</v>
      </c>
      <c r="P46" s="130">
        <v>1</v>
      </c>
      <c r="Q46" s="129">
        <v>213114.75</v>
      </c>
      <c r="R46" s="130">
        <v>140000</v>
      </c>
      <c r="S46" s="131"/>
      <c r="T46" s="127"/>
      <c r="U46" s="130"/>
      <c r="V46" s="129"/>
      <c r="W46" s="130"/>
      <c r="X46" s="129"/>
      <c r="Y46" s="130"/>
      <c r="Z46" s="129"/>
      <c r="AA46" s="130"/>
      <c r="AB46" s="129"/>
      <c r="AC46" s="130"/>
      <c r="AD46" s="123">
        <v>43403</v>
      </c>
      <c r="AE46" s="123">
        <v>43404.626212349503</v>
      </c>
      <c r="AF46" s="123">
        <v>43405</v>
      </c>
      <c r="AG46" s="123">
        <v>43426</v>
      </c>
      <c r="AH46" s="123">
        <v>43434</v>
      </c>
      <c r="AI46" s="123">
        <v>43440</v>
      </c>
      <c r="AJ46" s="123">
        <v>43441</v>
      </c>
      <c r="AK46" s="123"/>
      <c r="AL46" s="123">
        <v>43476.386932754598</v>
      </c>
      <c r="AM46" s="123"/>
      <c r="AN46" s="123"/>
      <c r="AO46" s="123"/>
      <c r="AP46" s="123"/>
      <c r="AQ46" s="123">
        <v>43532.474727349501</v>
      </c>
      <c r="AR46" s="123"/>
      <c r="AS46" s="123">
        <v>43871.644287187497</v>
      </c>
      <c r="AT46" s="127" t="s">
        <v>547</v>
      </c>
    </row>
    <row r="47" spans="1:46" s="118" customFormat="1" ht="41.1" hidden="1" customHeight="1" x14ac:dyDescent="0.2">
      <c r="A47" s="132" t="s">
        <v>296</v>
      </c>
      <c r="B47" s="132" t="s">
        <v>297</v>
      </c>
      <c r="C47" s="132" t="s">
        <v>370</v>
      </c>
      <c r="D47" s="133">
        <v>351</v>
      </c>
      <c r="E47" s="132" t="s">
        <v>548</v>
      </c>
      <c r="F47" s="132" t="s">
        <v>549</v>
      </c>
      <c r="G47" s="132" t="s">
        <v>550</v>
      </c>
      <c r="H47" s="132" t="s">
        <v>305</v>
      </c>
      <c r="I47" s="132" t="s">
        <v>301</v>
      </c>
      <c r="J47" s="132" t="s">
        <v>312</v>
      </c>
      <c r="K47" s="132" t="s">
        <v>410</v>
      </c>
      <c r="L47" s="134">
        <v>1311475.3999999999</v>
      </c>
      <c r="M47" s="134">
        <v>406000</v>
      </c>
      <c r="N47" s="135">
        <v>1</v>
      </c>
      <c r="O47" s="134">
        <v>406000</v>
      </c>
      <c r="P47" s="135">
        <v>1</v>
      </c>
      <c r="Q47" s="134">
        <v>406000</v>
      </c>
      <c r="R47" s="135">
        <v>405594</v>
      </c>
      <c r="S47" s="137"/>
      <c r="T47" s="132"/>
      <c r="U47" s="135"/>
      <c r="V47" s="134"/>
      <c r="W47" s="135"/>
      <c r="X47" s="134"/>
      <c r="Y47" s="135"/>
      <c r="Z47" s="134"/>
      <c r="AA47" s="135"/>
      <c r="AB47" s="134"/>
      <c r="AC47" s="135"/>
      <c r="AD47" s="136">
        <v>43412</v>
      </c>
      <c r="AE47" s="136">
        <v>43412.676884027802</v>
      </c>
      <c r="AF47" s="136">
        <v>43416</v>
      </c>
      <c r="AG47" s="136">
        <v>43437</v>
      </c>
      <c r="AH47" s="136">
        <v>43445</v>
      </c>
      <c r="AI47" s="136">
        <v>43452</v>
      </c>
      <c r="AJ47" s="136">
        <v>43453</v>
      </c>
      <c r="AK47" s="136"/>
      <c r="AL47" s="136">
        <v>43496.436561805604</v>
      </c>
      <c r="AM47" s="136"/>
      <c r="AN47" s="136"/>
      <c r="AO47" s="136"/>
      <c r="AP47" s="136"/>
      <c r="AQ47" s="136">
        <v>43516.408207604203</v>
      </c>
      <c r="AR47" s="136"/>
      <c r="AS47" s="136"/>
      <c r="AT47" s="132" t="s">
        <v>551</v>
      </c>
    </row>
    <row r="48" spans="1:46" s="118" customFormat="1" ht="62.85" hidden="1" customHeight="1" x14ac:dyDescent="0.2">
      <c r="A48" s="127" t="s">
        <v>296</v>
      </c>
      <c r="B48" s="127" t="s">
        <v>340</v>
      </c>
      <c r="C48" s="127" t="s">
        <v>370</v>
      </c>
      <c r="D48" s="128">
        <v>352</v>
      </c>
      <c r="E48" s="127" t="s">
        <v>552</v>
      </c>
      <c r="F48" s="127" t="s">
        <v>553</v>
      </c>
      <c r="G48" s="124" t="s">
        <v>554</v>
      </c>
      <c r="H48" s="127" t="s">
        <v>300</v>
      </c>
      <c r="I48" s="127" t="s">
        <v>319</v>
      </c>
      <c r="J48" s="127" t="s">
        <v>312</v>
      </c>
      <c r="K48" s="127" t="s">
        <v>368</v>
      </c>
      <c r="L48" s="129">
        <v>1250000</v>
      </c>
      <c r="M48" s="129">
        <v>1250000</v>
      </c>
      <c r="N48" s="130">
        <v>3</v>
      </c>
      <c r="O48" s="129">
        <v>1250000</v>
      </c>
      <c r="P48" s="130">
        <v>3</v>
      </c>
      <c r="Q48" s="129">
        <v>1250000</v>
      </c>
      <c r="R48" s="130">
        <v>834000</v>
      </c>
      <c r="S48" s="131"/>
      <c r="T48" s="127"/>
      <c r="U48" s="130"/>
      <c r="V48" s="129"/>
      <c r="W48" s="130"/>
      <c r="X48" s="129"/>
      <c r="Y48" s="130"/>
      <c r="Z48" s="129"/>
      <c r="AA48" s="130">
        <v>3</v>
      </c>
      <c r="AB48" s="129">
        <v>1250000</v>
      </c>
      <c r="AC48" s="130">
        <v>892800</v>
      </c>
      <c r="AD48" s="123">
        <v>43434</v>
      </c>
      <c r="AE48" s="123">
        <v>43434.638468286998</v>
      </c>
      <c r="AF48" s="123"/>
      <c r="AG48" s="123">
        <v>43445</v>
      </c>
      <c r="AH48" s="123">
        <v>43448</v>
      </c>
      <c r="AI48" s="123">
        <v>43455</v>
      </c>
      <c r="AJ48" s="123">
        <v>43461</v>
      </c>
      <c r="AK48" s="123"/>
      <c r="AL48" s="123">
        <v>43545.432905324102</v>
      </c>
      <c r="AM48" s="123"/>
      <c r="AN48" s="123"/>
      <c r="AO48" s="123"/>
      <c r="AP48" s="123"/>
      <c r="AQ48" s="123">
        <v>43734.445177083297</v>
      </c>
      <c r="AR48" s="123">
        <v>43783</v>
      </c>
      <c r="AS48" s="123">
        <v>43788.607438506901</v>
      </c>
      <c r="AT48" s="127" t="s">
        <v>555</v>
      </c>
    </row>
    <row r="49" spans="1:46" s="118" customFormat="1" ht="41.1" hidden="1" customHeight="1" x14ac:dyDescent="0.2">
      <c r="A49" s="132" t="s">
        <v>296</v>
      </c>
      <c r="B49" s="132" t="s">
        <v>201</v>
      </c>
      <c r="C49" s="132" t="s">
        <v>370</v>
      </c>
      <c r="D49" s="133">
        <v>353</v>
      </c>
      <c r="E49" s="132" t="s">
        <v>556</v>
      </c>
      <c r="F49" s="132" t="s">
        <v>557</v>
      </c>
      <c r="G49" s="132" t="s">
        <v>558</v>
      </c>
      <c r="H49" s="132" t="s">
        <v>300</v>
      </c>
      <c r="I49" s="132" t="s">
        <v>319</v>
      </c>
      <c r="J49" s="132" t="s">
        <v>312</v>
      </c>
      <c r="K49" s="132" t="s">
        <v>368</v>
      </c>
      <c r="L49" s="134">
        <v>45114427.729999997</v>
      </c>
      <c r="M49" s="134">
        <v>45114427.729999997</v>
      </c>
      <c r="N49" s="135">
        <v>142</v>
      </c>
      <c r="O49" s="134">
        <v>45113227.729999997</v>
      </c>
      <c r="P49" s="135">
        <v>110</v>
      </c>
      <c r="Q49" s="134">
        <v>31258876.829999998</v>
      </c>
      <c r="R49" s="135">
        <v>17049738.149999999</v>
      </c>
      <c r="S49" s="137"/>
      <c r="T49" s="132"/>
      <c r="U49" s="135">
        <v>32</v>
      </c>
      <c r="V49" s="134">
        <v>13855550.9</v>
      </c>
      <c r="W49" s="135"/>
      <c r="X49" s="134"/>
      <c r="Y49" s="135"/>
      <c r="Z49" s="134"/>
      <c r="AA49" s="135">
        <v>109</v>
      </c>
      <c r="AB49" s="134">
        <v>31138846.829999998</v>
      </c>
      <c r="AC49" s="135">
        <v>17027882.469999999</v>
      </c>
      <c r="AD49" s="136">
        <v>43448</v>
      </c>
      <c r="AE49" s="136">
        <v>43453.692385844901</v>
      </c>
      <c r="AF49" s="136"/>
      <c r="AG49" s="136">
        <v>43481</v>
      </c>
      <c r="AH49" s="136"/>
      <c r="AI49" s="136">
        <v>43496</v>
      </c>
      <c r="AJ49" s="136">
        <v>43500</v>
      </c>
      <c r="AK49" s="136"/>
      <c r="AL49" s="136"/>
      <c r="AM49" s="136"/>
      <c r="AN49" s="136"/>
      <c r="AO49" s="136"/>
      <c r="AP49" s="136"/>
      <c r="AQ49" s="136">
        <v>43581.606396261603</v>
      </c>
      <c r="AR49" s="136">
        <v>43623</v>
      </c>
      <c r="AS49" s="136">
        <v>43781.6863620718</v>
      </c>
      <c r="AT49" s="132" t="s">
        <v>559</v>
      </c>
    </row>
    <row r="50" spans="1:46" s="118" customFormat="1" ht="62.85" hidden="1" customHeight="1" x14ac:dyDescent="0.2">
      <c r="A50" s="127" t="s">
        <v>296</v>
      </c>
      <c r="B50" s="127" t="s">
        <v>297</v>
      </c>
      <c r="C50" s="127" t="s">
        <v>370</v>
      </c>
      <c r="D50" s="128">
        <v>354</v>
      </c>
      <c r="E50" s="127" t="s">
        <v>560</v>
      </c>
      <c r="F50" s="127" t="s">
        <v>561</v>
      </c>
      <c r="G50" s="127" t="s">
        <v>562</v>
      </c>
      <c r="H50" s="127" t="s">
        <v>305</v>
      </c>
      <c r="I50" s="127" t="s">
        <v>301</v>
      </c>
      <c r="J50" s="127" t="s">
        <v>312</v>
      </c>
      <c r="K50" s="127" t="s">
        <v>410</v>
      </c>
      <c r="L50" s="129">
        <v>1000000</v>
      </c>
      <c r="M50" s="129">
        <v>750000</v>
      </c>
      <c r="N50" s="130">
        <v>1</v>
      </c>
      <c r="O50" s="129">
        <v>750000</v>
      </c>
      <c r="P50" s="130">
        <v>1</v>
      </c>
      <c r="Q50" s="129">
        <v>750000</v>
      </c>
      <c r="R50" s="130">
        <v>447000</v>
      </c>
      <c r="S50" s="131"/>
      <c r="T50" s="127"/>
      <c r="U50" s="130"/>
      <c r="V50" s="129"/>
      <c r="W50" s="130"/>
      <c r="X50" s="129"/>
      <c r="Y50" s="130"/>
      <c r="Z50" s="129"/>
      <c r="AA50" s="130"/>
      <c r="AB50" s="129"/>
      <c r="AC50" s="130"/>
      <c r="AD50" s="123">
        <v>43453</v>
      </c>
      <c r="AE50" s="123">
        <v>43454.584807372703</v>
      </c>
      <c r="AF50" s="123">
        <v>43455</v>
      </c>
      <c r="AG50" s="123">
        <v>43486</v>
      </c>
      <c r="AH50" s="123">
        <v>43501</v>
      </c>
      <c r="AI50" s="123">
        <v>43508</v>
      </c>
      <c r="AJ50" s="123">
        <v>43510</v>
      </c>
      <c r="AK50" s="123"/>
      <c r="AL50" s="123">
        <v>43538.417391087998</v>
      </c>
      <c r="AM50" s="123"/>
      <c r="AN50" s="123"/>
      <c r="AO50" s="123"/>
      <c r="AP50" s="123"/>
      <c r="AQ50" s="123">
        <v>43635.6973285532</v>
      </c>
      <c r="AR50" s="123"/>
      <c r="AS50" s="123"/>
      <c r="AT50" s="127" t="s">
        <v>563</v>
      </c>
    </row>
    <row r="51" spans="1:46" s="118" customFormat="1" ht="41.1" hidden="1" customHeight="1" x14ac:dyDescent="0.2">
      <c r="A51" s="132" t="s">
        <v>296</v>
      </c>
      <c r="B51" s="132" t="s">
        <v>297</v>
      </c>
      <c r="C51" s="132" t="s">
        <v>370</v>
      </c>
      <c r="D51" s="133">
        <v>355</v>
      </c>
      <c r="E51" s="132" t="s">
        <v>564</v>
      </c>
      <c r="F51" s="132" t="s">
        <v>565</v>
      </c>
      <c r="G51" s="132" t="s">
        <v>566</v>
      </c>
      <c r="H51" s="132" t="s">
        <v>305</v>
      </c>
      <c r="I51" s="132" t="s">
        <v>301</v>
      </c>
      <c r="J51" s="132" t="s">
        <v>312</v>
      </c>
      <c r="K51" s="132" t="s">
        <v>25</v>
      </c>
      <c r="L51" s="134">
        <v>904298.69</v>
      </c>
      <c r="M51" s="134">
        <v>417368.61</v>
      </c>
      <c r="N51" s="135">
        <v>1</v>
      </c>
      <c r="O51" s="134">
        <v>417368.61</v>
      </c>
      <c r="P51" s="135">
        <v>1</v>
      </c>
      <c r="Q51" s="134">
        <v>417368.61</v>
      </c>
      <c r="R51" s="135">
        <v>409623.83</v>
      </c>
      <c r="S51" s="137"/>
      <c r="T51" s="132"/>
      <c r="U51" s="135"/>
      <c r="V51" s="134"/>
      <c r="W51" s="135"/>
      <c r="X51" s="134"/>
      <c r="Y51" s="135"/>
      <c r="Z51" s="134"/>
      <c r="AA51" s="135"/>
      <c r="AB51" s="134"/>
      <c r="AC51" s="135"/>
      <c r="AD51" s="136">
        <v>43454</v>
      </c>
      <c r="AE51" s="136">
        <v>43454.671748379602</v>
      </c>
      <c r="AF51" s="136">
        <v>43455</v>
      </c>
      <c r="AG51" s="136">
        <v>43486</v>
      </c>
      <c r="AH51" s="136"/>
      <c r="AI51" s="136">
        <v>43517</v>
      </c>
      <c r="AJ51" s="136">
        <v>43521</v>
      </c>
      <c r="AK51" s="136"/>
      <c r="AL51" s="136">
        <v>43543.425145949099</v>
      </c>
      <c r="AM51" s="136"/>
      <c r="AN51" s="136"/>
      <c r="AO51" s="136"/>
      <c r="AP51" s="136"/>
      <c r="AQ51" s="136">
        <v>43627.467063923599</v>
      </c>
      <c r="AR51" s="136"/>
      <c r="AS51" s="136">
        <v>43627.467063923599</v>
      </c>
      <c r="AT51" s="132" t="s">
        <v>567</v>
      </c>
    </row>
    <row r="52" spans="1:46" s="118" customFormat="1" ht="41.1" hidden="1" customHeight="1" x14ac:dyDescent="0.2">
      <c r="A52" s="127" t="s">
        <v>296</v>
      </c>
      <c r="B52" s="127" t="s">
        <v>297</v>
      </c>
      <c r="C52" s="127" t="s">
        <v>370</v>
      </c>
      <c r="D52" s="128">
        <v>356</v>
      </c>
      <c r="E52" s="127" t="s">
        <v>568</v>
      </c>
      <c r="F52" s="127" t="s">
        <v>569</v>
      </c>
      <c r="G52" s="127" t="s">
        <v>569</v>
      </c>
      <c r="H52" s="127" t="s">
        <v>300</v>
      </c>
      <c r="I52" s="127" t="s">
        <v>301</v>
      </c>
      <c r="J52" s="127" t="s">
        <v>312</v>
      </c>
      <c r="K52" s="127" t="s">
        <v>16</v>
      </c>
      <c r="L52" s="129">
        <v>188650387</v>
      </c>
      <c r="M52" s="129">
        <v>187530000</v>
      </c>
      <c r="N52" s="130">
        <v>9</v>
      </c>
      <c r="O52" s="129">
        <v>187530000</v>
      </c>
      <c r="P52" s="130">
        <v>9</v>
      </c>
      <c r="Q52" s="129">
        <v>187530000</v>
      </c>
      <c r="R52" s="130">
        <v>110682918.81999999</v>
      </c>
      <c r="S52" s="131"/>
      <c r="T52" s="127"/>
      <c r="U52" s="130"/>
      <c r="V52" s="129"/>
      <c r="W52" s="130"/>
      <c r="X52" s="129"/>
      <c r="Y52" s="130"/>
      <c r="Z52" s="129"/>
      <c r="AA52" s="130">
        <v>9</v>
      </c>
      <c r="AB52" s="129">
        <v>187530000</v>
      </c>
      <c r="AC52" s="130">
        <v>221830000</v>
      </c>
      <c r="AD52" s="123">
        <v>43455</v>
      </c>
      <c r="AE52" s="123">
        <v>43455.454093171298</v>
      </c>
      <c r="AF52" s="123">
        <v>43458</v>
      </c>
      <c r="AG52" s="123">
        <v>43507</v>
      </c>
      <c r="AH52" s="123">
        <v>43537</v>
      </c>
      <c r="AI52" s="123">
        <v>43543</v>
      </c>
      <c r="AJ52" s="123">
        <v>43545</v>
      </c>
      <c r="AK52" s="123"/>
      <c r="AL52" s="123">
        <v>43712.420035416697</v>
      </c>
      <c r="AM52" s="123"/>
      <c r="AN52" s="123">
        <v>44096.475437499997</v>
      </c>
      <c r="AO52" s="123">
        <v>44104.470678935199</v>
      </c>
      <c r="AP52" s="123">
        <v>44104.647229479197</v>
      </c>
      <c r="AQ52" s="123">
        <v>44249.393450810203</v>
      </c>
      <c r="AR52" s="123">
        <v>44252.663194444402</v>
      </c>
      <c r="AS52" s="123">
        <v>44312.590705092603</v>
      </c>
      <c r="AT52" s="127" t="s">
        <v>570</v>
      </c>
    </row>
    <row r="53" spans="1:46" s="118" customFormat="1" ht="41.1" hidden="1" customHeight="1" x14ac:dyDescent="0.2">
      <c r="A53" s="132" t="s">
        <v>296</v>
      </c>
      <c r="B53" s="132" t="s">
        <v>297</v>
      </c>
      <c r="C53" s="132" t="s">
        <v>364</v>
      </c>
      <c r="D53" s="133">
        <v>357</v>
      </c>
      <c r="E53" s="132" t="s">
        <v>571</v>
      </c>
      <c r="F53" s="132" t="s">
        <v>572</v>
      </c>
      <c r="G53" s="132" t="s">
        <v>573</v>
      </c>
      <c r="H53" s="132" t="s">
        <v>300</v>
      </c>
      <c r="I53" s="132" t="s">
        <v>301</v>
      </c>
      <c r="J53" s="132" t="s">
        <v>312</v>
      </c>
      <c r="K53" s="132" t="s">
        <v>415</v>
      </c>
      <c r="L53" s="134">
        <v>50000000</v>
      </c>
      <c r="M53" s="134">
        <v>50000000</v>
      </c>
      <c r="N53" s="135">
        <v>2</v>
      </c>
      <c r="O53" s="134">
        <v>50000000</v>
      </c>
      <c r="P53" s="135">
        <v>2</v>
      </c>
      <c r="Q53" s="134">
        <v>50000000</v>
      </c>
      <c r="R53" s="135">
        <v>34911620</v>
      </c>
      <c r="S53" s="137"/>
      <c r="T53" s="132"/>
      <c r="U53" s="135"/>
      <c r="V53" s="134"/>
      <c r="W53" s="135"/>
      <c r="X53" s="134"/>
      <c r="Y53" s="135"/>
      <c r="Z53" s="134"/>
      <c r="AA53" s="135">
        <v>2</v>
      </c>
      <c r="AB53" s="134">
        <v>50000000</v>
      </c>
      <c r="AC53" s="135">
        <v>50000000</v>
      </c>
      <c r="AD53" s="136">
        <v>43494</v>
      </c>
      <c r="AE53" s="136">
        <v>43494.6236144676</v>
      </c>
      <c r="AF53" s="136">
        <v>43495</v>
      </c>
      <c r="AG53" s="136">
        <v>43538</v>
      </c>
      <c r="AH53" s="136">
        <v>43546</v>
      </c>
      <c r="AI53" s="136">
        <v>43552</v>
      </c>
      <c r="AJ53" s="136">
        <v>43553</v>
      </c>
      <c r="AK53" s="136"/>
      <c r="AL53" s="136">
        <v>43587.402422071798</v>
      </c>
      <c r="AM53" s="136"/>
      <c r="AN53" s="136"/>
      <c r="AO53" s="136"/>
      <c r="AP53" s="136"/>
      <c r="AQ53" s="136">
        <v>43658.462801354202</v>
      </c>
      <c r="AR53" s="136">
        <v>43725</v>
      </c>
      <c r="AS53" s="136">
        <v>43726.5218084144</v>
      </c>
      <c r="AT53" s="132" t="s">
        <v>574</v>
      </c>
    </row>
    <row r="54" spans="1:46" s="118" customFormat="1" ht="41.1" hidden="1" customHeight="1" x14ac:dyDescent="0.2">
      <c r="A54" s="127" t="s">
        <v>296</v>
      </c>
      <c r="B54" s="127" t="s">
        <v>331</v>
      </c>
      <c r="C54" s="127" t="s">
        <v>364</v>
      </c>
      <c r="D54" s="128">
        <v>358</v>
      </c>
      <c r="E54" s="127" t="s">
        <v>575</v>
      </c>
      <c r="F54" s="127" t="s">
        <v>576</v>
      </c>
      <c r="G54" s="127" t="s">
        <v>577</v>
      </c>
      <c r="H54" s="127" t="s">
        <v>300</v>
      </c>
      <c r="I54" s="127" t="s">
        <v>319</v>
      </c>
      <c r="J54" s="127" t="s">
        <v>312</v>
      </c>
      <c r="K54" s="127" t="s">
        <v>410</v>
      </c>
      <c r="L54" s="129">
        <v>6203306.8099999996</v>
      </c>
      <c r="M54" s="129">
        <v>6203306.8099999996</v>
      </c>
      <c r="N54" s="130">
        <v>3</v>
      </c>
      <c r="O54" s="129">
        <v>6203306.8099999996</v>
      </c>
      <c r="P54" s="130">
        <v>3</v>
      </c>
      <c r="Q54" s="129">
        <v>6203306.8099999996</v>
      </c>
      <c r="R54" s="130">
        <v>5208860</v>
      </c>
      <c r="S54" s="131"/>
      <c r="T54" s="127"/>
      <c r="U54" s="130"/>
      <c r="V54" s="129"/>
      <c r="W54" s="130"/>
      <c r="X54" s="129"/>
      <c r="Y54" s="130"/>
      <c r="Z54" s="129"/>
      <c r="AA54" s="130">
        <v>3</v>
      </c>
      <c r="AB54" s="129">
        <v>6203306.8099999996</v>
      </c>
      <c r="AC54" s="130">
        <v>5820484</v>
      </c>
      <c r="AD54" s="123">
        <v>43510</v>
      </c>
      <c r="AE54" s="123">
        <v>43511.388555705998</v>
      </c>
      <c r="AF54" s="123"/>
      <c r="AG54" s="123">
        <v>43525</v>
      </c>
      <c r="AH54" s="123">
        <v>43538</v>
      </c>
      <c r="AI54" s="123">
        <v>43544</v>
      </c>
      <c r="AJ54" s="123">
        <v>43545</v>
      </c>
      <c r="AK54" s="123"/>
      <c r="AL54" s="123">
        <v>43559.753972303202</v>
      </c>
      <c r="AM54" s="123"/>
      <c r="AN54" s="123"/>
      <c r="AO54" s="123"/>
      <c r="AP54" s="123"/>
      <c r="AQ54" s="123">
        <v>43605.687355057897</v>
      </c>
      <c r="AR54" s="123">
        <v>43648</v>
      </c>
      <c r="AS54" s="123">
        <v>43648.641784340303</v>
      </c>
      <c r="AT54" s="127" t="s">
        <v>578</v>
      </c>
    </row>
    <row r="55" spans="1:46" s="118" customFormat="1" ht="52.35" hidden="1" customHeight="1" x14ac:dyDescent="0.2">
      <c r="A55" s="132" t="s">
        <v>296</v>
      </c>
      <c r="B55" s="132" t="s">
        <v>297</v>
      </c>
      <c r="C55" s="132" t="s">
        <v>364</v>
      </c>
      <c r="D55" s="133">
        <v>359</v>
      </c>
      <c r="E55" s="132" t="s">
        <v>579</v>
      </c>
      <c r="F55" s="132" t="s">
        <v>580</v>
      </c>
      <c r="G55" s="132" t="s">
        <v>581</v>
      </c>
      <c r="H55" s="132" t="s">
        <v>300</v>
      </c>
      <c r="I55" s="132" t="s">
        <v>301</v>
      </c>
      <c r="J55" s="132" t="s">
        <v>312</v>
      </c>
      <c r="K55" s="132" t="s">
        <v>22</v>
      </c>
      <c r="L55" s="134">
        <v>1395833.33</v>
      </c>
      <c r="M55" s="134">
        <v>1145833.33</v>
      </c>
      <c r="N55" s="135">
        <v>1</v>
      </c>
      <c r="O55" s="134">
        <v>1145833.33</v>
      </c>
      <c r="P55" s="135">
        <v>1</v>
      </c>
      <c r="Q55" s="134">
        <v>1145833.33</v>
      </c>
      <c r="R55" s="135">
        <v>962500</v>
      </c>
      <c r="S55" s="137"/>
      <c r="T55" s="132"/>
      <c r="U55" s="135"/>
      <c r="V55" s="134"/>
      <c r="W55" s="135"/>
      <c r="X55" s="134"/>
      <c r="Y55" s="135"/>
      <c r="Z55" s="134"/>
      <c r="AA55" s="135">
        <v>1</v>
      </c>
      <c r="AB55" s="134">
        <v>1145833.33</v>
      </c>
      <c r="AC55" s="135">
        <v>962500</v>
      </c>
      <c r="AD55" s="136">
        <v>43507</v>
      </c>
      <c r="AE55" s="136">
        <v>43508.550670138902</v>
      </c>
      <c r="AF55" s="136">
        <v>43509</v>
      </c>
      <c r="AG55" s="136">
        <v>43535</v>
      </c>
      <c r="AH55" s="136"/>
      <c r="AI55" s="136">
        <v>43585</v>
      </c>
      <c r="AJ55" s="136">
        <v>43588</v>
      </c>
      <c r="AK55" s="136"/>
      <c r="AL55" s="136"/>
      <c r="AM55" s="136"/>
      <c r="AN55" s="136"/>
      <c r="AO55" s="136"/>
      <c r="AP55" s="136"/>
      <c r="AQ55" s="136">
        <v>43602.387247685198</v>
      </c>
      <c r="AR55" s="136">
        <v>43637</v>
      </c>
      <c r="AS55" s="136">
        <v>43638.274602233803</v>
      </c>
      <c r="AT55" s="132" t="s">
        <v>582</v>
      </c>
    </row>
    <row r="56" spans="1:46" s="118" customFormat="1" ht="62.85" hidden="1" customHeight="1" x14ac:dyDescent="0.2">
      <c r="A56" s="127" t="s">
        <v>296</v>
      </c>
      <c r="B56" s="127" t="s">
        <v>201</v>
      </c>
      <c r="C56" s="127" t="s">
        <v>364</v>
      </c>
      <c r="D56" s="128">
        <v>360</v>
      </c>
      <c r="E56" s="127" t="s">
        <v>583</v>
      </c>
      <c r="F56" s="127" t="s">
        <v>584</v>
      </c>
      <c r="G56" s="127" t="s">
        <v>585</v>
      </c>
      <c r="H56" s="127" t="s">
        <v>300</v>
      </c>
      <c r="I56" s="127" t="s">
        <v>319</v>
      </c>
      <c r="J56" s="127" t="s">
        <v>312</v>
      </c>
      <c r="K56" s="127" t="s">
        <v>527</v>
      </c>
      <c r="L56" s="129">
        <v>21469890</v>
      </c>
      <c r="M56" s="129">
        <v>21469890</v>
      </c>
      <c r="N56" s="130">
        <v>4</v>
      </c>
      <c r="O56" s="129">
        <v>21469890</v>
      </c>
      <c r="P56" s="130">
        <v>4</v>
      </c>
      <c r="Q56" s="129">
        <v>21469890</v>
      </c>
      <c r="R56" s="130">
        <v>10502217.210000001</v>
      </c>
      <c r="S56" s="131"/>
      <c r="T56" s="127"/>
      <c r="U56" s="130"/>
      <c r="V56" s="129"/>
      <c r="W56" s="130"/>
      <c r="X56" s="129"/>
      <c r="Y56" s="130"/>
      <c r="Z56" s="129"/>
      <c r="AA56" s="130">
        <v>3</v>
      </c>
      <c r="AB56" s="129">
        <v>16891890</v>
      </c>
      <c r="AC56" s="130">
        <v>31753464.289999999</v>
      </c>
      <c r="AD56" s="123">
        <v>43521</v>
      </c>
      <c r="AE56" s="123">
        <v>43524.634586608801</v>
      </c>
      <c r="AF56" s="123"/>
      <c r="AG56" s="123">
        <v>43530</v>
      </c>
      <c r="AH56" s="123">
        <v>43532</v>
      </c>
      <c r="AI56" s="123">
        <v>43537</v>
      </c>
      <c r="AJ56" s="123">
        <v>43538</v>
      </c>
      <c r="AK56" s="123"/>
      <c r="AL56" s="123"/>
      <c r="AM56" s="123"/>
      <c r="AN56" s="123"/>
      <c r="AO56" s="123"/>
      <c r="AP56" s="123"/>
      <c r="AQ56" s="123">
        <v>43544.669383414403</v>
      </c>
      <c r="AR56" s="123">
        <v>43602</v>
      </c>
      <c r="AS56" s="123">
        <v>43669.505367708298</v>
      </c>
      <c r="AT56" s="127" t="s">
        <v>586</v>
      </c>
    </row>
    <row r="57" spans="1:46" s="118" customFormat="1" ht="41.1" hidden="1" customHeight="1" x14ac:dyDescent="0.2">
      <c r="A57" s="132" t="s">
        <v>296</v>
      </c>
      <c r="B57" s="132" t="s">
        <v>297</v>
      </c>
      <c r="C57" s="132" t="s">
        <v>364</v>
      </c>
      <c r="D57" s="133">
        <v>361</v>
      </c>
      <c r="E57" s="132" t="s">
        <v>587</v>
      </c>
      <c r="F57" s="132" t="s">
        <v>587</v>
      </c>
      <c r="G57" s="132" t="s">
        <v>588</v>
      </c>
      <c r="H57" s="132" t="s">
        <v>305</v>
      </c>
      <c r="I57" s="132" t="s">
        <v>301</v>
      </c>
      <c r="J57" s="132" t="s">
        <v>312</v>
      </c>
      <c r="K57" s="132" t="s">
        <v>10</v>
      </c>
      <c r="L57" s="134">
        <v>1229250</v>
      </c>
      <c r="M57" s="134">
        <v>1229250</v>
      </c>
      <c r="N57" s="135">
        <v>1</v>
      </c>
      <c r="O57" s="134">
        <v>1229250</v>
      </c>
      <c r="P57" s="135">
        <v>1</v>
      </c>
      <c r="Q57" s="134">
        <v>1229250</v>
      </c>
      <c r="R57" s="135">
        <v>1116850</v>
      </c>
      <c r="S57" s="137"/>
      <c r="T57" s="132"/>
      <c r="U57" s="135"/>
      <c r="V57" s="134"/>
      <c r="W57" s="135"/>
      <c r="X57" s="134"/>
      <c r="Y57" s="135"/>
      <c r="Z57" s="134"/>
      <c r="AA57" s="135"/>
      <c r="AB57" s="134"/>
      <c r="AC57" s="135"/>
      <c r="AD57" s="136">
        <v>43633</v>
      </c>
      <c r="AE57" s="136">
        <v>43634.661853819402</v>
      </c>
      <c r="AF57" s="136">
        <v>43635</v>
      </c>
      <c r="AG57" s="136">
        <v>43656</v>
      </c>
      <c r="AH57" s="136">
        <v>43665</v>
      </c>
      <c r="AI57" s="136">
        <v>43670</v>
      </c>
      <c r="AJ57" s="136">
        <v>43671</v>
      </c>
      <c r="AK57" s="136"/>
      <c r="AL57" s="136">
        <v>43704.408205439802</v>
      </c>
      <c r="AM57" s="136"/>
      <c r="AN57" s="136"/>
      <c r="AO57" s="136"/>
      <c r="AP57" s="136"/>
      <c r="AQ57" s="136">
        <v>43721.508856713001</v>
      </c>
      <c r="AR57" s="136"/>
      <c r="AS57" s="136">
        <v>43871.644428240703</v>
      </c>
      <c r="AT57" s="132" t="s">
        <v>589</v>
      </c>
    </row>
    <row r="58" spans="1:46" s="118" customFormat="1" ht="73.5" hidden="1" customHeight="1" x14ac:dyDescent="0.2">
      <c r="A58" s="127" t="s">
        <v>296</v>
      </c>
      <c r="B58" s="127" t="s">
        <v>297</v>
      </c>
      <c r="C58" s="127" t="s">
        <v>364</v>
      </c>
      <c r="D58" s="128">
        <v>362</v>
      </c>
      <c r="E58" s="127" t="s">
        <v>590</v>
      </c>
      <c r="F58" s="127" t="s">
        <v>591</v>
      </c>
      <c r="G58" s="127" t="s">
        <v>592</v>
      </c>
      <c r="H58" s="127" t="s">
        <v>300</v>
      </c>
      <c r="I58" s="127" t="s">
        <v>301</v>
      </c>
      <c r="J58" s="127" t="s">
        <v>312</v>
      </c>
      <c r="K58" s="127" t="s">
        <v>22</v>
      </c>
      <c r="L58" s="129">
        <v>61764500</v>
      </c>
      <c r="M58" s="129">
        <v>49411600</v>
      </c>
      <c r="N58" s="130">
        <v>4</v>
      </c>
      <c r="O58" s="129">
        <v>49411600</v>
      </c>
      <c r="P58" s="130">
        <v>4</v>
      </c>
      <c r="Q58" s="129">
        <v>49411600</v>
      </c>
      <c r="R58" s="130">
        <v>46217779.369999997</v>
      </c>
      <c r="S58" s="131"/>
      <c r="T58" s="127"/>
      <c r="U58" s="130"/>
      <c r="V58" s="129"/>
      <c r="W58" s="130"/>
      <c r="X58" s="129"/>
      <c r="Y58" s="130"/>
      <c r="Z58" s="129"/>
      <c r="AA58" s="130">
        <v>4</v>
      </c>
      <c r="AB58" s="129">
        <v>49411600</v>
      </c>
      <c r="AC58" s="130">
        <v>49144920.590000004</v>
      </c>
      <c r="AD58" s="123">
        <v>43550</v>
      </c>
      <c r="AE58" s="123">
        <v>43550.739383252301</v>
      </c>
      <c r="AF58" s="123">
        <v>43551</v>
      </c>
      <c r="AG58" s="123">
        <v>43573</v>
      </c>
      <c r="AH58" s="123">
        <v>43593</v>
      </c>
      <c r="AI58" s="123">
        <v>43599</v>
      </c>
      <c r="AJ58" s="123">
        <v>43601</v>
      </c>
      <c r="AK58" s="123"/>
      <c r="AL58" s="123">
        <v>43633.417661574102</v>
      </c>
      <c r="AM58" s="123"/>
      <c r="AN58" s="123"/>
      <c r="AO58" s="123"/>
      <c r="AP58" s="123"/>
      <c r="AQ58" s="123">
        <v>43740.401873460702</v>
      </c>
      <c r="AR58" s="123">
        <v>43768</v>
      </c>
      <c r="AS58" s="123">
        <v>43769.544864386597</v>
      </c>
      <c r="AT58" s="127" t="s">
        <v>593</v>
      </c>
    </row>
    <row r="59" spans="1:46" s="118" customFormat="1" ht="41.1" hidden="1" customHeight="1" x14ac:dyDescent="0.2">
      <c r="A59" s="132" t="s">
        <v>296</v>
      </c>
      <c r="B59" s="132" t="s">
        <v>297</v>
      </c>
      <c r="C59" s="132" t="s">
        <v>364</v>
      </c>
      <c r="D59" s="133">
        <v>363</v>
      </c>
      <c r="E59" s="132" t="s">
        <v>594</v>
      </c>
      <c r="F59" s="132" t="s">
        <v>594</v>
      </c>
      <c r="G59" s="132" t="s">
        <v>595</v>
      </c>
      <c r="H59" s="132" t="s">
        <v>300</v>
      </c>
      <c r="I59" s="132" t="s">
        <v>301</v>
      </c>
      <c r="J59" s="132" t="s">
        <v>312</v>
      </c>
      <c r="K59" s="132" t="s">
        <v>22</v>
      </c>
      <c r="L59" s="134">
        <v>67584931.109999999</v>
      </c>
      <c r="M59" s="134">
        <v>58312378.030000001</v>
      </c>
      <c r="N59" s="135">
        <v>8</v>
      </c>
      <c r="O59" s="134">
        <v>58312378.030000001</v>
      </c>
      <c r="P59" s="135">
        <v>8</v>
      </c>
      <c r="Q59" s="134">
        <v>58312378.030000001</v>
      </c>
      <c r="R59" s="135">
        <v>58306546.799999997</v>
      </c>
      <c r="S59" s="137"/>
      <c r="T59" s="132"/>
      <c r="U59" s="135"/>
      <c r="V59" s="134"/>
      <c r="W59" s="135"/>
      <c r="X59" s="134"/>
      <c r="Y59" s="135"/>
      <c r="Z59" s="134"/>
      <c r="AA59" s="135">
        <v>8</v>
      </c>
      <c r="AB59" s="134">
        <v>58312378.030000001</v>
      </c>
      <c r="AC59" s="135">
        <v>61305562.450000003</v>
      </c>
      <c r="AD59" s="136">
        <v>43559</v>
      </c>
      <c r="AE59" s="136">
        <v>43559.659052696799</v>
      </c>
      <c r="AF59" s="136">
        <v>43560</v>
      </c>
      <c r="AG59" s="136">
        <v>43598</v>
      </c>
      <c r="AH59" s="136">
        <v>43612</v>
      </c>
      <c r="AI59" s="136">
        <v>43634</v>
      </c>
      <c r="AJ59" s="136">
        <v>43635</v>
      </c>
      <c r="AK59" s="136"/>
      <c r="AL59" s="136">
        <v>43671.421857094901</v>
      </c>
      <c r="AM59" s="136"/>
      <c r="AN59" s="136">
        <v>43781.491813541703</v>
      </c>
      <c r="AO59" s="136">
        <v>43781.584211886598</v>
      </c>
      <c r="AP59" s="136">
        <v>43781.6161796296</v>
      </c>
      <c r="AQ59" s="136">
        <v>43798.525574618099</v>
      </c>
      <c r="AR59" s="136">
        <v>43858</v>
      </c>
      <c r="AS59" s="136">
        <v>44029.613086261597</v>
      </c>
      <c r="AT59" s="132" t="s">
        <v>596</v>
      </c>
    </row>
    <row r="60" spans="1:46" s="118" customFormat="1" ht="52.35" hidden="1" customHeight="1" x14ac:dyDescent="0.2">
      <c r="A60" s="127" t="s">
        <v>296</v>
      </c>
      <c r="B60" s="127" t="s">
        <v>201</v>
      </c>
      <c r="C60" s="127" t="s">
        <v>364</v>
      </c>
      <c r="D60" s="128">
        <v>364</v>
      </c>
      <c r="E60" s="127" t="s">
        <v>597</v>
      </c>
      <c r="F60" s="127" t="s">
        <v>598</v>
      </c>
      <c r="G60" s="127" t="s">
        <v>599</v>
      </c>
      <c r="H60" s="127" t="s">
        <v>300</v>
      </c>
      <c r="I60" s="127" t="s">
        <v>311</v>
      </c>
      <c r="J60" s="127" t="s">
        <v>312</v>
      </c>
      <c r="K60" s="127" t="s">
        <v>600</v>
      </c>
      <c r="L60" s="129">
        <v>152876651.91</v>
      </c>
      <c r="M60" s="129">
        <v>152876651.91</v>
      </c>
      <c r="N60" s="130">
        <v>46</v>
      </c>
      <c r="O60" s="129">
        <v>152876651.91</v>
      </c>
      <c r="P60" s="130">
        <v>36</v>
      </c>
      <c r="Q60" s="129">
        <v>134083220.27</v>
      </c>
      <c r="R60" s="130">
        <v>132949575.20999999</v>
      </c>
      <c r="S60" s="131"/>
      <c r="T60" s="127"/>
      <c r="U60" s="130">
        <v>10</v>
      </c>
      <c r="V60" s="129">
        <v>18793431.640000001</v>
      </c>
      <c r="W60" s="130"/>
      <c r="X60" s="129"/>
      <c r="Y60" s="130"/>
      <c r="Z60" s="129"/>
      <c r="AA60" s="130">
        <v>36</v>
      </c>
      <c r="AB60" s="129">
        <v>134083220.27</v>
      </c>
      <c r="AC60" s="130">
        <v>150862059.34999999</v>
      </c>
      <c r="AD60" s="123">
        <v>43558</v>
      </c>
      <c r="AE60" s="123">
        <v>43560.540924189801</v>
      </c>
      <c r="AF60" s="123">
        <v>43560</v>
      </c>
      <c r="AG60" s="123">
        <v>43572</v>
      </c>
      <c r="AH60" s="123">
        <v>43573</v>
      </c>
      <c r="AI60" s="123">
        <v>43574</v>
      </c>
      <c r="AJ60" s="123">
        <v>43588</v>
      </c>
      <c r="AK60" s="123"/>
      <c r="AL60" s="123"/>
      <c r="AM60" s="123">
        <v>43893.618951932898</v>
      </c>
      <c r="AN60" s="123"/>
      <c r="AO60" s="123"/>
      <c r="AP60" s="123"/>
      <c r="AQ60" s="123">
        <v>43662.4400539005</v>
      </c>
      <c r="AR60" s="123">
        <v>43755</v>
      </c>
      <c r="AS60" s="123">
        <v>43819.515502581002</v>
      </c>
      <c r="AT60" s="127" t="s">
        <v>601</v>
      </c>
    </row>
    <row r="61" spans="1:46" s="118" customFormat="1" ht="41.1" hidden="1" customHeight="1" x14ac:dyDescent="0.2">
      <c r="A61" s="132" t="s">
        <v>296</v>
      </c>
      <c r="B61" s="132" t="s">
        <v>331</v>
      </c>
      <c r="C61" s="132" t="s">
        <v>364</v>
      </c>
      <c r="D61" s="133">
        <v>367</v>
      </c>
      <c r="E61" s="132" t="s">
        <v>602</v>
      </c>
      <c r="F61" s="132" t="s">
        <v>603</v>
      </c>
      <c r="G61" s="132" t="s">
        <v>603</v>
      </c>
      <c r="H61" s="132" t="s">
        <v>300</v>
      </c>
      <c r="I61" s="132" t="s">
        <v>319</v>
      </c>
      <c r="J61" s="132" t="s">
        <v>312</v>
      </c>
      <c r="K61" s="132" t="s">
        <v>21</v>
      </c>
      <c r="L61" s="134">
        <v>47546565.759999998</v>
      </c>
      <c r="M61" s="134">
        <v>47546565.759999998</v>
      </c>
      <c r="N61" s="135">
        <v>2</v>
      </c>
      <c r="O61" s="134">
        <v>47546565.759999998</v>
      </c>
      <c r="P61" s="135">
        <v>2</v>
      </c>
      <c r="Q61" s="134">
        <v>47546565.759999998</v>
      </c>
      <c r="R61" s="135">
        <v>47410874.100000001</v>
      </c>
      <c r="S61" s="137"/>
      <c r="T61" s="132"/>
      <c r="U61" s="135"/>
      <c r="V61" s="134"/>
      <c r="W61" s="135"/>
      <c r="X61" s="134"/>
      <c r="Y61" s="135"/>
      <c r="Z61" s="134"/>
      <c r="AA61" s="135">
        <v>2</v>
      </c>
      <c r="AB61" s="134">
        <v>47546565.759999998</v>
      </c>
      <c r="AC61" s="135">
        <v>47410874.100000001</v>
      </c>
      <c r="AD61" s="136">
        <v>43592</v>
      </c>
      <c r="AE61" s="136">
        <v>43592.705743171296</v>
      </c>
      <c r="AF61" s="136"/>
      <c r="AG61" s="136">
        <v>43598</v>
      </c>
      <c r="AH61" s="136">
        <v>43606</v>
      </c>
      <c r="AI61" s="136">
        <v>43615</v>
      </c>
      <c r="AJ61" s="136">
        <v>43615</v>
      </c>
      <c r="AK61" s="136"/>
      <c r="AL61" s="136"/>
      <c r="AM61" s="136"/>
      <c r="AN61" s="136"/>
      <c r="AO61" s="136"/>
      <c r="AP61" s="136"/>
      <c r="AQ61" s="136">
        <v>43620.723251192103</v>
      </c>
      <c r="AR61" s="136">
        <v>43649</v>
      </c>
      <c r="AS61" s="136">
        <v>43650.414662152798</v>
      </c>
      <c r="AT61" s="132" t="s">
        <v>604</v>
      </c>
    </row>
    <row r="62" spans="1:46" s="118" customFormat="1" ht="52.35" hidden="1" customHeight="1" x14ac:dyDescent="0.2">
      <c r="A62" s="127" t="s">
        <v>296</v>
      </c>
      <c r="B62" s="127" t="s">
        <v>201</v>
      </c>
      <c r="C62" s="127" t="s">
        <v>364</v>
      </c>
      <c r="D62" s="128">
        <v>368</v>
      </c>
      <c r="E62" s="127" t="s">
        <v>605</v>
      </c>
      <c r="F62" s="127" t="s">
        <v>606</v>
      </c>
      <c r="G62" s="127" t="s">
        <v>607</v>
      </c>
      <c r="H62" s="127" t="s">
        <v>300</v>
      </c>
      <c r="I62" s="127" t="s">
        <v>311</v>
      </c>
      <c r="J62" s="127" t="s">
        <v>312</v>
      </c>
      <c r="K62" s="127" t="s">
        <v>368</v>
      </c>
      <c r="L62" s="129">
        <v>2447694787.79</v>
      </c>
      <c r="M62" s="129">
        <v>2447694787.79</v>
      </c>
      <c r="N62" s="130">
        <v>174</v>
      </c>
      <c r="O62" s="129">
        <v>2447694787.79</v>
      </c>
      <c r="P62" s="130">
        <v>128</v>
      </c>
      <c r="Q62" s="129">
        <v>2417463915.9499998</v>
      </c>
      <c r="R62" s="130">
        <v>2325862923.8499999</v>
      </c>
      <c r="S62" s="131"/>
      <c r="T62" s="127"/>
      <c r="U62" s="130">
        <v>46</v>
      </c>
      <c r="V62" s="129">
        <v>30230871.84</v>
      </c>
      <c r="W62" s="130"/>
      <c r="X62" s="129"/>
      <c r="Y62" s="130"/>
      <c r="Z62" s="129"/>
      <c r="AA62" s="130">
        <v>128</v>
      </c>
      <c r="AB62" s="129">
        <v>2417463915.9499998</v>
      </c>
      <c r="AC62" s="130">
        <v>2640178172.9699998</v>
      </c>
      <c r="AD62" s="123">
        <v>43644</v>
      </c>
      <c r="AE62" s="123">
        <v>43655.686730324102</v>
      </c>
      <c r="AF62" s="123">
        <v>43654</v>
      </c>
      <c r="AG62" s="123">
        <v>43664</v>
      </c>
      <c r="AH62" s="123"/>
      <c r="AI62" s="123">
        <v>43682</v>
      </c>
      <c r="AJ62" s="123">
        <v>43683</v>
      </c>
      <c r="AK62" s="123"/>
      <c r="AL62" s="123"/>
      <c r="AM62" s="123"/>
      <c r="AN62" s="123"/>
      <c r="AO62" s="123"/>
      <c r="AP62" s="123">
        <v>44027.636585381901</v>
      </c>
      <c r="AQ62" s="123">
        <v>43725.501485844899</v>
      </c>
      <c r="AR62" s="123">
        <v>43754</v>
      </c>
      <c r="AS62" s="123">
        <v>43929.5069482986</v>
      </c>
      <c r="AT62" s="127" t="s">
        <v>608</v>
      </c>
    </row>
    <row r="63" spans="1:46" s="118" customFormat="1" ht="52.35" hidden="1" customHeight="1" x14ac:dyDescent="0.2">
      <c r="A63" s="132" t="s">
        <v>296</v>
      </c>
      <c r="B63" s="132" t="s">
        <v>297</v>
      </c>
      <c r="C63" s="132" t="s">
        <v>364</v>
      </c>
      <c r="D63" s="133">
        <v>369</v>
      </c>
      <c r="E63" s="132" t="s">
        <v>609</v>
      </c>
      <c r="F63" s="132" t="s">
        <v>610</v>
      </c>
      <c r="G63" s="138" t="s">
        <v>611</v>
      </c>
      <c r="H63" s="132" t="s">
        <v>300</v>
      </c>
      <c r="I63" s="132" t="s">
        <v>301</v>
      </c>
      <c r="J63" s="132" t="s">
        <v>312</v>
      </c>
      <c r="K63" s="132" t="s">
        <v>10</v>
      </c>
      <c r="L63" s="134">
        <v>56332570</v>
      </c>
      <c r="M63" s="134">
        <v>56332570</v>
      </c>
      <c r="N63" s="135">
        <v>2</v>
      </c>
      <c r="O63" s="134">
        <v>56332570</v>
      </c>
      <c r="P63" s="135">
        <v>2</v>
      </c>
      <c r="Q63" s="134">
        <v>56332570</v>
      </c>
      <c r="R63" s="135">
        <v>41048910</v>
      </c>
      <c r="S63" s="137"/>
      <c r="T63" s="132"/>
      <c r="U63" s="135"/>
      <c r="V63" s="134"/>
      <c r="W63" s="135"/>
      <c r="X63" s="134"/>
      <c r="Y63" s="135"/>
      <c r="Z63" s="134"/>
      <c r="AA63" s="135">
        <v>2</v>
      </c>
      <c r="AB63" s="134">
        <v>56332570</v>
      </c>
      <c r="AC63" s="135">
        <v>94148288</v>
      </c>
      <c r="AD63" s="136">
        <v>43819</v>
      </c>
      <c r="AE63" s="136">
        <v>43819.6842580671</v>
      </c>
      <c r="AF63" s="136">
        <v>43822</v>
      </c>
      <c r="AG63" s="136">
        <v>43885</v>
      </c>
      <c r="AH63" s="136"/>
      <c r="AI63" s="136">
        <v>43900</v>
      </c>
      <c r="AJ63" s="136">
        <v>43902</v>
      </c>
      <c r="AK63" s="136">
        <v>43902.422806909701</v>
      </c>
      <c r="AL63" s="136">
        <v>43928.405085879604</v>
      </c>
      <c r="AM63" s="136">
        <v>43928.409157604197</v>
      </c>
      <c r="AN63" s="136">
        <v>43966.722328668999</v>
      </c>
      <c r="AO63" s="136">
        <v>43969.674024270797</v>
      </c>
      <c r="AP63" s="136">
        <v>43969.694318518501</v>
      </c>
      <c r="AQ63" s="136">
        <v>43977.392211192098</v>
      </c>
      <c r="AR63" s="136">
        <v>44033.513888888898</v>
      </c>
      <c r="AS63" s="136">
        <v>44033.698389155099</v>
      </c>
      <c r="AT63" s="132" t="s">
        <v>612</v>
      </c>
    </row>
    <row r="64" spans="1:46" s="118" customFormat="1" ht="41.1" hidden="1" customHeight="1" x14ac:dyDescent="0.2">
      <c r="A64" s="127" t="s">
        <v>296</v>
      </c>
      <c r="B64" s="127" t="s">
        <v>331</v>
      </c>
      <c r="C64" s="127" t="s">
        <v>364</v>
      </c>
      <c r="D64" s="128">
        <v>370</v>
      </c>
      <c r="E64" s="127" t="s">
        <v>613</v>
      </c>
      <c r="F64" s="127" t="s">
        <v>614</v>
      </c>
      <c r="G64" s="127" t="s">
        <v>615</v>
      </c>
      <c r="H64" s="127" t="s">
        <v>300</v>
      </c>
      <c r="I64" s="127" t="s">
        <v>319</v>
      </c>
      <c r="J64" s="127" t="s">
        <v>312</v>
      </c>
      <c r="K64" s="127" t="s">
        <v>21</v>
      </c>
      <c r="L64" s="129">
        <v>53795279.969999999</v>
      </c>
      <c r="M64" s="129">
        <v>53795279.969999999</v>
      </c>
      <c r="N64" s="130">
        <v>16</v>
      </c>
      <c r="O64" s="129">
        <v>50534959.990000002</v>
      </c>
      <c r="P64" s="130">
        <v>2</v>
      </c>
      <c r="Q64" s="129">
        <v>49216274</v>
      </c>
      <c r="R64" s="130">
        <v>42542700.609999999</v>
      </c>
      <c r="S64" s="131"/>
      <c r="T64" s="127"/>
      <c r="U64" s="130">
        <v>14</v>
      </c>
      <c r="V64" s="129">
        <v>4579005.97</v>
      </c>
      <c r="W64" s="130"/>
      <c r="X64" s="129"/>
      <c r="Y64" s="130"/>
      <c r="Z64" s="129"/>
      <c r="AA64" s="130">
        <v>2</v>
      </c>
      <c r="AB64" s="129">
        <v>49216274</v>
      </c>
      <c r="AC64" s="130">
        <v>49216274</v>
      </c>
      <c r="AD64" s="123">
        <v>43628</v>
      </c>
      <c r="AE64" s="123">
        <v>43628.705565243101</v>
      </c>
      <c r="AF64" s="123"/>
      <c r="AG64" s="123">
        <v>43654</v>
      </c>
      <c r="AH64" s="123">
        <v>43671</v>
      </c>
      <c r="AI64" s="123">
        <v>43678</v>
      </c>
      <c r="AJ64" s="123">
        <v>43679</v>
      </c>
      <c r="AK64" s="123"/>
      <c r="AL64" s="123">
        <v>43747.612515509303</v>
      </c>
      <c r="AM64" s="123"/>
      <c r="AN64" s="123">
        <v>43767.476766666703</v>
      </c>
      <c r="AO64" s="123">
        <v>43767.500404548598</v>
      </c>
      <c r="AP64" s="123">
        <v>43767.523061076397</v>
      </c>
      <c r="AQ64" s="123">
        <v>43774.639709456002</v>
      </c>
      <c r="AR64" s="123">
        <v>43811</v>
      </c>
      <c r="AS64" s="123">
        <v>43812.436834641201</v>
      </c>
      <c r="AT64" s="127" t="s">
        <v>616</v>
      </c>
    </row>
    <row r="65" spans="1:46" s="118" customFormat="1" ht="52.35" hidden="1" customHeight="1" x14ac:dyDescent="0.2">
      <c r="A65" s="132" t="s">
        <v>296</v>
      </c>
      <c r="B65" s="132" t="s">
        <v>201</v>
      </c>
      <c r="C65" s="132" t="s">
        <v>364</v>
      </c>
      <c r="D65" s="133">
        <v>371</v>
      </c>
      <c r="E65" s="132" t="s">
        <v>617</v>
      </c>
      <c r="F65" s="132" t="s">
        <v>618</v>
      </c>
      <c r="G65" s="132" t="s">
        <v>619</v>
      </c>
      <c r="H65" s="132" t="s">
        <v>300</v>
      </c>
      <c r="I65" s="132" t="s">
        <v>311</v>
      </c>
      <c r="J65" s="132" t="s">
        <v>312</v>
      </c>
      <c r="K65" s="132" t="s">
        <v>368</v>
      </c>
      <c r="L65" s="134">
        <v>5448600</v>
      </c>
      <c r="M65" s="134">
        <v>5448600</v>
      </c>
      <c r="N65" s="135">
        <v>3</v>
      </c>
      <c r="O65" s="134">
        <v>5448600</v>
      </c>
      <c r="P65" s="135">
        <v>3</v>
      </c>
      <c r="Q65" s="134">
        <v>5448600</v>
      </c>
      <c r="R65" s="135">
        <v>3140791.2</v>
      </c>
      <c r="S65" s="137"/>
      <c r="T65" s="132"/>
      <c r="U65" s="135"/>
      <c r="V65" s="134"/>
      <c r="W65" s="135"/>
      <c r="X65" s="134"/>
      <c r="Y65" s="135"/>
      <c r="Z65" s="134"/>
      <c r="AA65" s="135">
        <v>2</v>
      </c>
      <c r="AB65" s="134">
        <v>5434350</v>
      </c>
      <c r="AC65" s="135">
        <v>2639520</v>
      </c>
      <c r="AD65" s="136">
        <v>43641</v>
      </c>
      <c r="AE65" s="136">
        <v>43642.4211278125</v>
      </c>
      <c r="AF65" s="136">
        <v>43648</v>
      </c>
      <c r="AG65" s="136">
        <v>43653</v>
      </c>
      <c r="AH65" s="136">
        <v>43653</v>
      </c>
      <c r="AI65" s="136">
        <v>43655</v>
      </c>
      <c r="AJ65" s="136">
        <v>43656</v>
      </c>
      <c r="AK65" s="136"/>
      <c r="AL65" s="136"/>
      <c r="AM65" s="136"/>
      <c r="AN65" s="136"/>
      <c r="AO65" s="136"/>
      <c r="AP65" s="136"/>
      <c r="AQ65" s="136">
        <v>43881.484077314803</v>
      </c>
      <c r="AR65" s="136">
        <v>43686</v>
      </c>
      <c r="AS65" s="136">
        <v>43686.5162587616</v>
      </c>
      <c r="AT65" s="132" t="s">
        <v>620</v>
      </c>
    </row>
    <row r="66" spans="1:46" s="118" customFormat="1" ht="41.1" hidden="1" customHeight="1" x14ac:dyDescent="0.2">
      <c r="A66" s="127" t="s">
        <v>296</v>
      </c>
      <c r="B66" s="127" t="s">
        <v>331</v>
      </c>
      <c r="C66" s="127" t="s">
        <v>364</v>
      </c>
      <c r="D66" s="128">
        <v>372</v>
      </c>
      <c r="E66" s="127" t="s">
        <v>621</v>
      </c>
      <c r="F66" s="127" t="s">
        <v>622</v>
      </c>
      <c r="G66" s="127" t="s">
        <v>623</v>
      </c>
      <c r="H66" s="127" t="s">
        <v>300</v>
      </c>
      <c r="I66" s="127" t="s">
        <v>319</v>
      </c>
      <c r="J66" s="127" t="s">
        <v>312</v>
      </c>
      <c r="K66" s="127" t="s">
        <v>21</v>
      </c>
      <c r="L66" s="129">
        <v>13453450</v>
      </c>
      <c r="M66" s="129">
        <v>13453450</v>
      </c>
      <c r="N66" s="130">
        <v>2</v>
      </c>
      <c r="O66" s="129">
        <v>13453450</v>
      </c>
      <c r="P66" s="130">
        <v>2</v>
      </c>
      <c r="Q66" s="129">
        <v>13453450</v>
      </c>
      <c r="R66" s="130">
        <v>12962741</v>
      </c>
      <c r="S66" s="131"/>
      <c r="T66" s="127"/>
      <c r="U66" s="130"/>
      <c r="V66" s="129"/>
      <c r="W66" s="130"/>
      <c r="X66" s="129"/>
      <c r="Y66" s="130"/>
      <c r="Z66" s="129"/>
      <c r="AA66" s="130">
        <v>2</v>
      </c>
      <c r="AB66" s="129">
        <v>13453450</v>
      </c>
      <c r="AC66" s="130">
        <v>15273750</v>
      </c>
      <c r="AD66" s="123"/>
      <c r="AE66" s="123">
        <v>43627.6628124653</v>
      </c>
      <c r="AF66" s="123"/>
      <c r="AG66" s="123">
        <v>43633</v>
      </c>
      <c r="AH66" s="123">
        <v>43635</v>
      </c>
      <c r="AI66" s="123">
        <v>43641</v>
      </c>
      <c r="AJ66" s="123">
        <v>43641</v>
      </c>
      <c r="AK66" s="123"/>
      <c r="AL66" s="123"/>
      <c r="AM66" s="123"/>
      <c r="AN66" s="123"/>
      <c r="AO66" s="123"/>
      <c r="AP66" s="123"/>
      <c r="AQ66" s="123">
        <v>43642.726298229201</v>
      </c>
      <c r="AR66" s="123">
        <v>43657</v>
      </c>
      <c r="AS66" s="123">
        <v>43657.439822106498</v>
      </c>
      <c r="AT66" s="127" t="s">
        <v>624</v>
      </c>
    </row>
    <row r="67" spans="1:46" s="118" customFormat="1" ht="41.1" hidden="1" customHeight="1" x14ac:dyDescent="0.2">
      <c r="A67" s="132" t="s">
        <v>296</v>
      </c>
      <c r="B67" s="132" t="s">
        <v>340</v>
      </c>
      <c r="C67" s="132" t="s">
        <v>364</v>
      </c>
      <c r="D67" s="133">
        <v>373</v>
      </c>
      <c r="E67" s="132" t="s">
        <v>625</v>
      </c>
      <c r="F67" s="132" t="s">
        <v>626</v>
      </c>
      <c r="G67" s="132" t="s">
        <v>627</v>
      </c>
      <c r="H67" s="132" t="s">
        <v>300</v>
      </c>
      <c r="I67" s="132" t="s">
        <v>301</v>
      </c>
      <c r="J67" s="132" t="s">
        <v>312</v>
      </c>
      <c r="K67" s="132" t="s">
        <v>8</v>
      </c>
      <c r="L67" s="134">
        <v>99088380</v>
      </c>
      <c r="M67" s="134">
        <v>99088380</v>
      </c>
      <c r="N67" s="135">
        <v>6</v>
      </c>
      <c r="O67" s="134">
        <v>99088380</v>
      </c>
      <c r="P67" s="135">
        <v>6</v>
      </c>
      <c r="Q67" s="134">
        <v>99088380</v>
      </c>
      <c r="R67" s="135">
        <v>68761913.620000005</v>
      </c>
      <c r="S67" s="137"/>
      <c r="T67" s="132"/>
      <c r="U67" s="135"/>
      <c r="V67" s="134"/>
      <c r="W67" s="135"/>
      <c r="X67" s="134"/>
      <c r="Y67" s="135"/>
      <c r="Z67" s="134"/>
      <c r="AA67" s="135">
        <v>6</v>
      </c>
      <c r="AB67" s="134">
        <v>99088380</v>
      </c>
      <c r="AC67" s="135">
        <v>75618267.540000007</v>
      </c>
      <c r="AD67" s="136"/>
      <c r="AE67" s="136">
        <v>43637.6226439815</v>
      </c>
      <c r="AF67" s="136">
        <v>43637</v>
      </c>
      <c r="AG67" s="136">
        <v>43675</v>
      </c>
      <c r="AH67" s="136"/>
      <c r="AI67" s="136">
        <v>43731</v>
      </c>
      <c r="AJ67" s="136">
        <v>43733</v>
      </c>
      <c r="AK67" s="136"/>
      <c r="AL67" s="136">
        <v>43780.419425729197</v>
      </c>
      <c r="AM67" s="136">
        <v>43780.424339780096</v>
      </c>
      <c r="AN67" s="136">
        <v>44497.462438391201</v>
      </c>
      <c r="AO67" s="136">
        <v>44186.417332557903</v>
      </c>
      <c r="AP67" s="136">
        <v>44497.645994097198</v>
      </c>
      <c r="AQ67" s="136">
        <v>44224.633055705999</v>
      </c>
      <c r="AR67" s="136">
        <v>44287.65625</v>
      </c>
      <c r="AS67" s="136">
        <v>44672.622789155103</v>
      </c>
      <c r="AT67" s="132" t="s">
        <v>628</v>
      </c>
    </row>
    <row r="68" spans="1:46" s="118" customFormat="1" ht="41.1" hidden="1" customHeight="1" x14ac:dyDescent="0.2">
      <c r="A68" s="127" t="s">
        <v>296</v>
      </c>
      <c r="B68" s="127" t="s">
        <v>331</v>
      </c>
      <c r="C68" s="127" t="s">
        <v>364</v>
      </c>
      <c r="D68" s="128">
        <v>374</v>
      </c>
      <c r="E68" s="127" t="s">
        <v>629</v>
      </c>
      <c r="F68" s="127" t="s">
        <v>630</v>
      </c>
      <c r="G68" s="127" t="s">
        <v>631</v>
      </c>
      <c r="H68" s="127" t="s">
        <v>300</v>
      </c>
      <c r="I68" s="127" t="s">
        <v>319</v>
      </c>
      <c r="J68" s="127" t="s">
        <v>312</v>
      </c>
      <c r="K68" s="127" t="s">
        <v>25</v>
      </c>
      <c r="L68" s="129">
        <v>7801444.8200000003</v>
      </c>
      <c r="M68" s="129">
        <v>7801444.8200000003</v>
      </c>
      <c r="N68" s="130">
        <v>22</v>
      </c>
      <c r="O68" s="129">
        <v>7801444.8200000003</v>
      </c>
      <c r="P68" s="130">
        <v>17</v>
      </c>
      <c r="Q68" s="129">
        <v>6416236.54</v>
      </c>
      <c r="R68" s="130">
        <v>17207074.219999999</v>
      </c>
      <c r="S68" s="131"/>
      <c r="T68" s="127"/>
      <c r="U68" s="130">
        <v>5</v>
      </c>
      <c r="V68" s="129">
        <v>1385208.28</v>
      </c>
      <c r="W68" s="130"/>
      <c r="X68" s="129"/>
      <c r="Y68" s="130"/>
      <c r="Z68" s="129"/>
      <c r="AA68" s="130">
        <v>17</v>
      </c>
      <c r="AB68" s="129">
        <v>6416236.54</v>
      </c>
      <c r="AC68" s="130">
        <v>6587106.9199999999</v>
      </c>
      <c r="AD68" s="123">
        <v>43643</v>
      </c>
      <c r="AE68" s="123">
        <v>43643.730609953702</v>
      </c>
      <c r="AF68" s="123"/>
      <c r="AG68" s="123">
        <v>43665</v>
      </c>
      <c r="AH68" s="123">
        <v>43697</v>
      </c>
      <c r="AI68" s="123">
        <v>43705</v>
      </c>
      <c r="AJ68" s="123">
        <v>43707</v>
      </c>
      <c r="AK68" s="123"/>
      <c r="AL68" s="123">
        <v>43726.436831828702</v>
      </c>
      <c r="AM68" s="123"/>
      <c r="AN68" s="123"/>
      <c r="AO68" s="123"/>
      <c r="AP68" s="123">
        <v>43804.618462233797</v>
      </c>
      <c r="AQ68" s="123">
        <v>43777.6412283912</v>
      </c>
      <c r="AR68" s="123">
        <v>43809</v>
      </c>
      <c r="AS68" s="123">
        <v>43809.3844692477</v>
      </c>
      <c r="AT68" s="127" t="s">
        <v>632</v>
      </c>
    </row>
    <row r="69" spans="1:46" s="118" customFormat="1" ht="41.1" hidden="1" customHeight="1" x14ac:dyDescent="0.2">
      <c r="A69" s="132" t="s">
        <v>296</v>
      </c>
      <c r="B69" s="132" t="s">
        <v>201</v>
      </c>
      <c r="C69" s="132" t="s">
        <v>364</v>
      </c>
      <c r="D69" s="133">
        <v>375</v>
      </c>
      <c r="E69" s="132" t="s">
        <v>633</v>
      </c>
      <c r="F69" s="132" t="s">
        <v>634</v>
      </c>
      <c r="G69" s="132" t="s">
        <v>635</v>
      </c>
      <c r="H69" s="132" t="s">
        <v>300</v>
      </c>
      <c r="I69" s="132" t="s">
        <v>319</v>
      </c>
      <c r="J69" s="132" t="s">
        <v>312</v>
      </c>
      <c r="K69" s="132" t="s">
        <v>600</v>
      </c>
      <c r="L69" s="134">
        <v>3503299.2</v>
      </c>
      <c r="M69" s="134">
        <v>3503299.2</v>
      </c>
      <c r="N69" s="135">
        <v>2</v>
      </c>
      <c r="O69" s="134">
        <v>3503299.2</v>
      </c>
      <c r="P69" s="135">
        <v>2</v>
      </c>
      <c r="Q69" s="134">
        <v>3503299.2</v>
      </c>
      <c r="R69" s="135">
        <v>1535816.32</v>
      </c>
      <c r="S69" s="137"/>
      <c r="T69" s="132"/>
      <c r="U69" s="135"/>
      <c r="V69" s="134"/>
      <c r="W69" s="135"/>
      <c r="X69" s="134"/>
      <c r="Y69" s="135"/>
      <c r="Z69" s="134"/>
      <c r="AA69" s="135">
        <v>2</v>
      </c>
      <c r="AB69" s="134">
        <v>3503299.2</v>
      </c>
      <c r="AC69" s="135">
        <v>1369815.9</v>
      </c>
      <c r="AD69" s="136">
        <v>43640</v>
      </c>
      <c r="AE69" s="136">
        <v>43641.409003703702</v>
      </c>
      <c r="AF69" s="136"/>
      <c r="AG69" s="136">
        <v>43647</v>
      </c>
      <c r="AH69" s="136">
        <v>43649</v>
      </c>
      <c r="AI69" s="136">
        <v>43656</v>
      </c>
      <c r="AJ69" s="136">
        <v>43658</v>
      </c>
      <c r="AK69" s="136"/>
      <c r="AL69" s="136"/>
      <c r="AM69" s="136"/>
      <c r="AN69" s="136"/>
      <c r="AO69" s="136"/>
      <c r="AP69" s="136"/>
      <c r="AQ69" s="136">
        <v>43711.634461724498</v>
      </c>
      <c r="AR69" s="136">
        <v>43794</v>
      </c>
      <c r="AS69" s="136">
        <v>43811.442795023097</v>
      </c>
      <c r="AT69" s="132" t="s">
        <v>636</v>
      </c>
    </row>
    <row r="70" spans="1:46" s="118" customFormat="1" ht="41.1" hidden="1" customHeight="1" x14ac:dyDescent="0.2">
      <c r="A70" s="127" t="s">
        <v>296</v>
      </c>
      <c r="B70" s="127" t="s">
        <v>297</v>
      </c>
      <c r="C70" s="127" t="s">
        <v>364</v>
      </c>
      <c r="D70" s="128">
        <v>376</v>
      </c>
      <c r="E70" s="127" t="s">
        <v>637</v>
      </c>
      <c r="F70" s="127" t="s">
        <v>638</v>
      </c>
      <c r="G70" s="127" t="s">
        <v>638</v>
      </c>
      <c r="H70" s="127" t="s">
        <v>300</v>
      </c>
      <c r="I70" s="127" t="s">
        <v>301</v>
      </c>
      <c r="J70" s="127" t="s">
        <v>312</v>
      </c>
      <c r="K70" s="127" t="s">
        <v>16</v>
      </c>
      <c r="L70" s="129">
        <v>295394295</v>
      </c>
      <c r="M70" s="129">
        <v>293632500</v>
      </c>
      <c r="N70" s="130">
        <v>9</v>
      </c>
      <c r="O70" s="129">
        <v>293632500</v>
      </c>
      <c r="P70" s="130">
        <v>9</v>
      </c>
      <c r="Q70" s="129">
        <v>293632500</v>
      </c>
      <c r="R70" s="130">
        <v>236798256.75</v>
      </c>
      <c r="S70" s="131"/>
      <c r="T70" s="127"/>
      <c r="U70" s="130"/>
      <c r="V70" s="129"/>
      <c r="W70" s="130"/>
      <c r="X70" s="129"/>
      <c r="Y70" s="130"/>
      <c r="Z70" s="129"/>
      <c r="AA70" s="130">
        <v>9</v>
      </c>
      <c r="AB70" s="129">
        <v>293632500</v>
      </c>
      <c r="AC70" s="130">
        <v>293632500</v>
      </c>
      <c r="AD70" s="123">
        <v>43654</v>
      </c>
      <c r="AE70" s="123">
        <v>43655.388498148197</v>
      </c>
      <c r="AF70" s="123">
        <v>43655</v>
      </c>
      <c r="AG70" s="123">
        <v>43734</v>
      </c>
      <c r="AH70" s="123">
        <v>43753</v>
      </c>
      <c r="AI70" s="123">
        <v>43761</v>
      </c>
      <c r="AJ70" s="123">
        <v>43773</v>
      </c>
      <c r="AK70" s="123">
        <v>43773.430911955998</v>
      </c>
      <c r="AL70" s="123">
        <v>43773.5084102662</v>
      </c>
      <c r="AM70" s="123">
        <v>43773.512836342597</v>
      </c>
      <c r="AN70" s="123">
        <v>44144.3819772801</v>
      </c>
      <c r="AO70" s="123">
        <v>43972.423160914397</v>
      </c>
      <c r="AP70" s="123">
        <v>44147.457520798598</v>
      </c>
      <c r="AQ70" s="123">
        <v>44181.484542245402</v>
      </c>
      <c r="AR70" s="123">
        <v>44183.6027777778</v>
      </c>
      <c r="AS70" s="123">
        <v>44326.381026851901</v>
      </c>
      <c r="AT70" s="127" t="s">
        <v>639</v>
      </c>
    </row>
    <row r="71" spans="1:46" s="118" customFormat="1" ht="52.35" hidden="1" customHeight="1" x14ac:dyDescent="0.2">
      <c r="A71" s="132" t="s">
        <v>296</v>
      </c>
      <c r="B71" s="132" t="s">
        <v>297</v>
      </c>
      <c r="C71" s="132" t="s">
        <v>364</v>
      </c>
      <c r="D71" s="133">
        <v>377</v>
      </c>
      <c r="E71" s="132" t="s">
        <v>640</v>
      </c>
      <c r="F71" s="132" t="s">
        <v>641</v>
      </c>
      <c r="G71" s="132" t="s">
        <v>642</v>
      </c>
      <c r="H71" s="132" t="s">
        <v>305</v>
      </c>
      <c r="I71" s="132" t="s">
        <v>301</v>
      </c>
      <c r="J71" s="132" t="s">
        <v>312</v>
      </c>
      <c r="K71" s="132" t="s">
        <v>25</v>
      </c>
      <c r="L71" s="134">
        <v>5813998</v>
      </c>
      <c r="M71" s="134">
        <v>2413998</v>
      </c>
      <c r="N71" s="135">
        <v>11</v>
      </c>
      <c r="O71" s="134">
        <v>2413998</v>
      </c>
      <c r="P71" s="135">
        <v>10</v>
      </c>
      <c r="Q71" s="134">
        <v>2031498</v>
      </c>
      <c r="R71" s="135">
        <v>1269973.81</v>
      </c>
      <c r="S71" s="137"/>
      <c r="T71" s="132"/>
      <c r="U71" s="135">
        <v>1</v>
      </c>
      <c r="V71" s="134">
        <v>382500</v>
      </c>
      <c r="W71" s="135"/>
      <c r="X71" s="134"/>
      <c r="Y71" s="135"/>
      <c r="Z71" s="134"/>
      <c r="AA71" s="135"/>
      <c r="AB71" s="134"/>
      <c r="AC71" s="135"/>
      <c r="AD71" s="136">
        <v>43682</v>
      </c>
      <c r="AE71" s="136">
        <v>43682.780388576401</v>
      </c>
      <c r="AF71" s="136">
        <v>43683</v>
      </c>
      <c r="AG71" s="136">
        <v>43726</v>
      </c>
      <c r="AH71" s="136">
        <v>43747</v>
      </c>
      <c r="AI71" s="136">
        <v>43753</v>
      </c>
      <c r="AJ71" s="136">
        <v>43754</v>
      </c>
      <c r="AK71" s="136"/>
      <c r="AL71" s="136">
        <v>43790.445409606502</v>
      </c>
      <c r="AM71" s="136">
        <v>43790.4457484144</v>
      </c>
      <c r="AN71" s="136">
        <v>43794.439692824097</v>
      </c>
      <c r="AO71" s="136">
        <v>43790.610542627299</v>
      </c>
      <c r="AP71" s="136">
        <v>43794.446492974501</v>
      </c>
      <c r="AQ71" s="136">
        <v>43797.686644409703</v>
      </c>
      <c r="AR71" s="136"/>
      <c r="AS71" s="136">
        <v>43809</v>
      </c>
      <c r="AT71" s="132" t="s">
        <v>643</v>
      </c>
    </row>
    <row r="72" spans="1:46" s="118" customFormat="1" ht="41.1" hidden="1" customHeight="1" x14ac:dyDescent="0.2">
      <c r="A72" s="127" t="s">
        <v>296</v>
      </c>
      <c r="B72" s="127" t="s">
        <v>201</v>
      </c>
      <c r="C72" s="127" t="s">
        <v>364</v>
      </c>
      <c r="D72" s="128">
        <v>378</v>
      </c>
      <c r="E72" s="127" t="s">
        <v>644</v>
      </c>
      <c r="F72" s="127" t="s">
        <v>645</v>
      </c>
      <c r="G72" s="127" t="s">
        <v>646</v>
      </c>
      <c r="H72" s="127" t="s">
        <v>300</v>
      </c>
      <c r="I72" s="127" t="s">
        <v>319</v>
      </c>
      <c r="J72" s="127" t="s">
        <v>312</v>
      </c>
      <c r="K72" s="127" t="s">
        <v>368</v>
      </c>
      <c r="L72" s="129">
        <v>109093586.58</v>
      </c>
      <c r="M72" s="129">
        <v>109093586.58</v>
      </c>
      <c r="N72" s="130">
        <v>77</v>
      </c>
      <c r="O72" s="129">
        <v>109093586.58</v>
      </c>
      <c r="P72" s="130">
        <v>49</v>
      </c>
      <c r="Q72" s="129">
        <v>97942546.579999998</v>
      </c>
      <c r="R72" s="130">
        <v>51646292.729999997</v>
      </c>
      <c r="S72" s="131"/>
      <c r="T72" s="127"/>
      <c r="U72" s="130">
        <v>28</v>
      </c>
      <c r="V72" s="129">
        <v>11151040</v>
      </c>
      <c r="W72" s="130"/>
      <c r="X72" s="129"/>
      <c r="Y72" s="130"/>
      <c r="Z72" s="129"/>
      <c r="AA72" s="130">
        <v>48</v>
      </c>
      <c r="AB72" s="129">
        <v>90613885.939999998</v>
      </c>
      <c r="AC72" s="130">
        <v>43292340.840000004</v>
      </c>
      <c r="AD72" s="123">
        <v>43762</v>
      </c>
      <c r="AE72" s="123">
        <v>43762.655049687499</v>
      </c>
      <c r="AF72" s="123"/>
      <c r="AG72" s="123">
        <v>43777</v>
      </c>
      <c r="AH72" s="123"/>
      <c r="AI72" s="123">
        <v>43788</v>
      </c>
      <c r="AJ72" s="123">
        <v>43790</v>
      </c>
      <c r="AK72" s="123">
        <v>43790.419366284703</v>
      </c>
      <c r="AL72" s="123"/>
      <c r="AM72" s="123"/>
      <c r="AN72" s="123"/>
      <c r="AO72" s="123">
        <v>43802.395888425897</v>
      </c>
      <c r="AP72" s="123">
        <v>43844.406813229201</v>
      </c>
      <c r="AQ72" s="123">
        <v>43826.454923842597</v>
      </c>
      <c r="AR72" s="123">
        <v>43854</v>
      </c>
      <c r="AS72" s="123">
        <v>44026.577671330997</v>
      </c>
      <c r="AT72" s="127" t="s">
        <v>647</v>
      </c>
    </row>
    <row r="73" spans="1:46" s="118" customFormat="1" ht="41.1" hidden="1" customHeight="1" x14ac:dyDescent="0.2">
      <c r="A73" s="132" t="s">
        <v>296</v>
      </c>
      <c r="B73" s="132" t="s">
        <v>331</v>
      </c>
      <c r="C73" s="132" t="s">
        <v>364</v>
      </c>
      <c r="D73" s="133">
        <v>379</v>
      </c>
      <c r="E73" s="132" t="s">
        <v>648</v>
      </c>
      <c r="F73" s="132" t="s">
        <v>649</v>
      </c>
      <c r="G73" s="132" t="s">
        <v>650</v>
      </c>
      <c r="H73" s="132" t="s">
        <v>300</v>
      </c>
      <c r="I73" s="132" t="s">
        <v>319</v>
      </c>
      <c r="J73" s="132" t="s">
        <v>312</v>
      </c>
      <c r="K73" s="132" t="s">
        <v>10</v>
      </c>
      <c r="L73" s="134">
        <v>1650000</v>
      </c>
      <c r="M73" s="134">
        <v>1650000</v>
      </c>
      <c r="N73" s="135">
        <v>2</v>
      </c>
      <c r="O73" s="134">
        <v>1650000</v>
      </c>
      <c r="P73" s="135">
        <v>2</v>
      </c>
      <c r="Q73" s="134">
        <v>1650000</v>
      </c>
      <c r="R73" s="135">
        <v>1190265.1000000001</v>
      </c>
      <c r="S73" s="137"/>
      <c r="T73" s="132"/>
      <c r="U73" s="135"/>
      <c r="V73" s="134"/>
      <c r="W73" s="135"/>
      <c r="X73" s="134"/>
      <c r="Y73" s="135"/>
      <c r="Z73" s="134"/>
      <c r="AA73" s="135">
        <v>2</v>
      </c>
      <c r="AB73" s="134">
        <v>1650000</v>
      </c>
      <c r="AC73" s="135">
        <v>1650000</v>
      </c>
      <c r="AD73" s="136">
        <v>43707</v>
      </c>
      <c r="AE73" s="136">
        <v>43707.488308182903</v>
      </c>
      <c r="AF73" s="136"/>
      <c r="AG73" s="136">
        <v>43726</v>
      </c>
      <c r="AH73" s="136">
        <v>43735</v>
      </c>
      <c r="AI73" s="136">
        <v>43738</v>
      </c>
      <c r="AJ73" s="136">
        <v>43739</v>
      </c>
      <c r="AK73" s="136"/>
      <c r="AL73" s="136">
        <v>43766.421154976902</v>
      </c>
      <c r="AM73" s="136">
        <v>43766.422452696803</v>
      </c>
      <c r="AN73" s="136">
        <v>43782.4300937847</v>
      </c>
      <c r="AO73" s="136">
        <v>43784.399942164397</v>
      </c>
      <c r="AP73" s="136">
        <v>43784.416282372702</v>
      </c>
      <c r="AQ73" s="136">
        <v>43804.624758761602</v>
      </c>
      <c r="AR73" s="136">
        <v>43818</v>
      </c>
      <c r="AS73" s="136">
        <v>43818.533804629602</v>
      </c>
      <c r="AT73" s="132" t="s">
        <v>651</v>
      </c>
    </row>
    <row r="74" spans="1:46" s="118" customFormat="1" ht="73.5" hidden="1" customHeight="1" x14ac:dyDescent="0.2">
      <c r="A74" s="127" t="s">
        <v>296</v>
      </c>
      <c r="B74" s="127" t="s">
        <v>201</v>
      </c>
      <c r="C74" s="127" t="s">
        <v>364</v>
      </c>
      <c r="D74" s="128">
        <v>380</v>
      </c>
      <c r="E74" s="127" t="s">
        <v>652</v>
      </c>
      <c r="F74" s="127" t="s">
        <v>653</v>
      </c>
      <c r="G74" s="124" t="s">
        <v>654</v>
      </c>
      <c r="H74" s="127" t="s">
        <v>300</v>
      </c>
      <c r="I74" s="127" t="s">
        <v>311</v>
      </c>
      <c r="J74" s="127" t="s">
        <v>312</v>
      </c>
      <c r="K74" s="127" t="s">
        <v>368</v>
      </c>
      <c r="L74" s="129">
        <v>310500</v>
      </c>
      <c r="M74" s="129">
        <v>310500</v>
      </c>
      <c r="N74" s="130">
        <v>1</v>
      </c>
      <c r="O74" s="129">
        <v>310500</v>
      </c>
      <c r="P74" s="130">
        <v>1</v>
      </c>
      <c r="Q74" s="129">
        <v>310500</v>
      </c>
      <c r="R74" s="130">
        <v>309988.34999999998</v>
      </c>
      <c r="S74" s="131"/>
      <c r="T74" s="127"/>
      <c r="U74" s="130"/>
      <c r="V74" s="129"/>
      <c r="W74" s="130"/>
      <c r="X74" s="129"/>
      <c r="Y74" s="130"/>
      <c r="Z74" s="129"/>
      <c r="AA74" s="130">
        <v>1</v>
      </c>
      <c r="AB74" s="129">
        <v>310500</v>
      </c>
      <c r="AC74" s="130">
        <v>371979</v>
      </c>
      <c r="AD74" s="123">
        <v>43720</v>
      </c>
      <c r="AE74" s="123">
        <v>43720.515317361103</v>
      </c>
      <c r="AF74" s="123">
        <v>43724</v>
      </c>
      <c r="AG74" s="123">
        <v>43731</v>
      </c>
      <c r="AH74" s="123">
        <v>43731</v>
      </c>
      <c r="AI74" s="123">
        <v>43738</v>
      </c>
      <c r="AJ74" s="123">
        <v>43739</v>
      </c>
      <c r="AK74" s="123"/>
      <c r="AL74" s="123"/>
      <c r="AM74" s="123"/>
      <c r="AN74" s="123"/>
      <c r="AO74" s="123"/>
      <c r="AP74" s="123"/>
      <c r="AQ74" s="123">
        <v>43745.3922143866</v>
      </c>
      <c r="AR74" s="123">
        <v>43755</v>
      </c>
      <c r="AS74" s="123">
        <v>43755.501787233799</v>
      </c>
      <c r="AT74" s="127" t="s">
        <v>655</v>
      </c>
    </row>
    <row r="75" spans="1:46" s="118" customFormat="1" ht="62.85" hidden="1" customHeight="1" x14ac:dyDescent="0.2">
      <c r="A75" s="132" t="s">
        <v>296</v>
      </c>
      <c r="B75" s="132" t="s">
        <v>201</v>
      </c>
      <c r="C75" s="132" t="s">
        <v>364</v>
      </c>
      <c r="D75" s="133">
        <v>381</v>
      </c>
      <c r="E75" s="132" t="s">
        <v>656</v>
      </c>
      <c r="F75" s="132" t="s">
        <v>657</v>
      </c>
      <c r="G75" s="138" t="s">
        <v>658</v>
      </c>
      <c r="H75" s="132" t="s">
        <v>300</v>
      </c>
      <c r="I75" s="132" t="s">
        <v>319</v>
      </c>
      <c r="J75" s="132" t="s">
        <v>312</v>
      </c>
      <c r="K75" s="132" t="s">
        <v>368</v>
      </c>
      <c r="L75" s="134">
        <v>800640</v>
      </c>
      <c r="M75" s="134">
        <v>800640</v>
      </c>
      <c r="N75" s="135">
        <v>2</v>
      </c>
      <c r="O75" s="134">
        <v>800640</v>
      </c>
      <c r="P75" s="135">
        <v>2</v>
      </c>
      <c r="Q75" s="134">
        <v>800640</v>
      </c>
      <c r="R75" s="135">
        <v>727512.11</v>
      </c>
      <c r="S75" s="137"/>
      <c r="T75" s="132"/>
      <c r="U75" s="135"/>
      <c r="V75" s="134"/>
      <c r="W75" s="135"/>
      <c r="X75" s="134"/>
      <c r="Y75" s="135"/>
      <c r="Z75" s="134"/>
      <c r="AA75" s="135">
        <v>2</v>
      </c>
      <c r="AB75" s="134">
        <v>800640</v>
      </c>
      <c r="AC75" s="135">
        <v>727512.11</v>
      </c>
      <c r="AD75" s="136">
        <v>43720</v>
      </c>
      <c r="AE75" s="136">
        <v>43720.587114699098</v>
      </c>
      <c r="AF75" s="136"/>
      <c r="AG75" s="136">
        <v>43734</v>
      </c>
      <c r="AH75" s="136">
        <v>43738</v>
      </c>
      <c r="AI75" s="136">
        <v>43745</v>
      </c>
      <c r="AJ75" s="136">
        <v>43746</v>
      </c>
      <c r="AK75" s="136"/>
      <c r="AL75" s="136"/>
      <c r="AM75" s="136"/>
      <c r="AN75" s="136"/>
      <c r="AO75" s="136"/>
      <c r="AP75" s="136"/>
      <c r="AQ75" s="136">
        <v>43762.386879513899</v>
      </c>
      <c r="AR75" s="136">
        <v>43781</v>
      </c>
      <c r="AS75" s="136">
        <v>43782.451503472199</v>
      </c>
      <c r="AT75" s="132" t="s">
        <v>659</v>
      </c>
    </row>
    <row r="76" spans="1:46" s="118" customFormat="1" ht="62.85" hidden="1" customHeight="1" x14ac:dyDescent="0.2">
      <c r="A76" s="127" t="s">
        <v>296</v>
      </c>
      <c r="B76" s="127" t="s">
        <v>297</v>
      </c>
      <c r="C76" s="127" t="s">
        <v>364</v>
      </c>
      <c r="D76" s="128">
        <v>382</v>
      </c>
      <c r="E76" s="127" t="s">
        <v>660</v>
      </c>
      <c r="F76" s="127" t="s">
        <v>661</v>
      </c>
      <c r="G76" s="127" t="s">
        <v>662</v>
      </c>
      <c r="H76" s="127" t="s">
        <v>305</v>
      </c>
      <c r="I76" s="127" t="s">
        <v>301</v>
      </c>
      <c r="J76" s="127" t="s">
        <v>312</v>
      </c>
      <c r="K76" s="127" t="s">
        <v>410</v>
      </c>
      <c r="L76" s="129">
        <v>480</v>
      </c>
      <c r="M76" s="129">
        <v>480</v>
      </c>
      <c r="N76" s="130">
        <v>1</v>
      </c>
      <c r="O76" s="129">
        <v>480</v>
      </c>
      <c r="P76" s="130">
        <v>1</v>
      </c>
      <c r="Q76" s="129">
        <v>480</v>
      </c>
      <c r="R76" s="130">
        <v>1531.89</v>
      </c>
      <c r="S76" s="131"/>
      <c r="T76" s="127"/>
      <c r="U76" s="130"/>
      <c r="V76" s="129"/>
      <c r="W76" s="130"/>
      <c r="X76" s="129"/>
      <c r="Y76" s="130"/>
      <c r="Z76" s="129"/>
      <c r="AA76" s="130"/>
      <c r="AB76" s="129"/>
      <c r="AC76" s="130"/>
      <c r="AD76" s="123">
        <v>43761</v>
      </c>
      <c r="AE76" s="123">
        <v>43761.670591701397</v>
      </c>
      <c r="AF76" s="123">
        <v>43762</v>
      </c>
      <c r="AG76" s="123">
        <v>43780</v>
      </c>
      <c r="AH76" s="123">
        <v>43805</v>
      </c>
      <c r="AI76" s="123">
        <v>43811</v>
      </c>
      <c r="AJ76" s="123">
        <v>43815</v>
      </c>
      <c r="AK76" s="123">
        <v>43815.4188327546</v>
      </c>
      <c r="AL76" s="123">
        <v>43857.628290624998</v>
      </c>
      <c r="AM76" s="123">
        <v>43857.628479594903</v>
      </c>
      <c r="AN76" s="123">
        <v>43908.482275231501</v>
      </c>
      <c r="AO76" s="123">
        <v>43910.418068483799</v>
      </c>
      <c r="AP76" s="123">
        <v>43910.446383796298</v>
      </c>
      <c r="AQ76" s="123">
        <v>43930.549605671302</v>
      </c>
      <c r="AR76" s="123"/>
      <c r="AS76" s="123">
        <v>44043</v>
      </c>
      <c r="AT76" s="127" t="s">
        <v>663</v>
      </c>
    </row>
    <row r="77" spans="1:46" s="118" customFormat="1" ht="41.1" hidden="1" customHeight="1" x14ac:dyDescent="0.2">
      <c r="A77" s="132" t="s">
        <v>296</v>
      </c>
      <c r="B77" s="132" t="s">
        <v>331</v>
      </c>
      <c r="C77" s="132" t="s">
        <v>364</v>
      </c>
      <c r="D77" s="133">
        <v>383</v>
      </c>
      <c r="E77" s="132" t="s">
        <v>664</v>
      </c>
      <c r="F77" s="132" t="s">
        <v>665</v>
      </c>
      <c r="G77" s="132" t="s">
        <v>666</v>
      </c>
      <c r="H77" s="132" t="s">
        <v>305</v>
      </c>
      <c r="I77" s="132" t="s">
        <v>301</v>
      </c>
      <c r="J77" s="132" t="s">
        <v>312</v>
      </c>
      <c r="K77" s="132" t="s">
        <v>410</v>
      </c>
      <c r="L77" s="134">
        <v>886551</v>
      </c>
      <c r="M77" s="134">
        <v>886551</v>
      </c>
      <c r="N77" s="135">
        <v>3</v>
      </c>
      <c r="O77" s="134">
        <v>886551</v>
      </c>
      <c r="P77" s="135">
        <v>2</v>
      </c>
      <c r="Q77" s="134">
        <v>591572</v>
      </c>
      <c r="R77" s="135">
        <v>478500</v>
      </c>
      <c r="S77" s="137"/>
      <c r="T77" s="132"/>
      <c r="U77" s="135">
        <v>1</v>
      </c>
      <c r="V77" s="134">
        <v>294979</v>
      </c>
      <c r="W77" s="135"/>
      <c r="X77" s="134"/>
      <c r="Y77" s="135"/>
      <c r="Z77" s="134"/>
      <c r="AA77" s="135"/>
      <c r="AB77" s="134"/>
      <c r="AC77" s="135"/>
      <c r="AD77" s="136">
        <v>43763</v>
      </c>
      <c r="AE77" s="136">
        <v>43763.549089930602</v>
      </c>
      <c r="AF77" s="136">
        <v>43763</v>
      </c>
      <c r="AG77" s="136">
        <v>43789</v>
      </c>
      <c r="AH77" s="136"/>
      <c r="AI77" s="136">
        <v>43817</v>
      </c>
      <c r="AJ77" s="136">
        <v>43818</v>
      </c>
      <c r="AK77" s="136">
        <v>43818.397930590298</v>
      </c>
      <c r="AL77" s="136">
        <v>43867.434494444402</v>
      </c>
      <c r="AM77" s="136">
        <v>43867.435247534697</v>
      </c>
      <c r="AN77" s="136">
        <v>43874.446515972202</v>
      </c>
      <c r="AO77" s="136">
        <v>43874.449705590298</v>
      </c>
      <c r="AP77" s="136">
        <v>43874.453753900503</v>
      </c>
      <c r="AQ77" s="136">
        <v>43900.336056053202</v>
      </c>
      <c r="AR77" s="136"/>
      <c r="AS77" s="136">
        <v>43900.348859062498</v>
      </c>
      <c r="AT77" s="132" t="s">
        <v>667</v>
      </c>
    </row>
    <row r="78" spans="1:46" s="118" customFormat="1" ht="41.1" hidden="1" customHeight="1" x14ac:dyDescent="0.2">
      <c r="A78" s="127" t="s">
        <v>296</v>
      </c>
      <c r="B78" s="127" t="s">
        <v>297</v>
      </c>
      <c r="C78" s="127" t="s">
        <v>364</v>
      </c>
      <c r="D78" s="128">
        <v>384</v>
      </c>
      <c r="E78" s="127" t="s">
        <v>668</v>
      </c>
      <c r="F78" s="127" t="s">
        <v>668</v>
      </c>
      <c r="G78" s="127" t="s">
        <v>669</v>
      </c>
      <c r="H78" s="127" t="s">
        <v>300</v>
      </c>
      <c r="I78" s="127" t="s">
        <v>301</v>
      </c>
      <c r="J78" s="127" t="s">
        <v>312</v>
      </c>
      <c r="K78" s="127" t="s">
        <v>22</v>
      </c>
      <c r="L78" s="129">
        <v>14202000</v>
      </c>
      <c r="M78" s="129">
        <v>13255200</v>
      </c>
      <c r="N78" s="130">
        <v>3</v>
      </c>
      <c r="O78" s="129">
        <v>13255200</v>
      </c>
      <c r="P78" s="130">
        <v>3</v>
      </c>
      <c r="Q78" s="129">
        <v>13255200</v>
      </c>
      <c r="R78" s="130">
        <v>9180640</v>
      </c>
      <c r="S78" s="131"/>
      <c r="T78" s="127"/>
      <c r="U78" s="130"/>
      <c r="V78" s="129"/>
      <c r="W78" s="130"/>
      <c r="X78" s="129"/>
      <c r="Y78" s="130"/>
      <c r="Z78" s="129"/>
      <c r="AA78" s="130">
        <v>3</v>
      </c>
      <c r="AB78" s="129">
        <v>13255200</v>
      </c>
      <c r="AC78" s="130">
        <v>9686880</v>
      </c>
      <c r="AD78" s="123">
        <v>43817</v>
      </c>
      <c r="AE78" s="123">
        <v>43817.705822071803</v>
      </c>
      <c r="AF78" s="123">
        <v>43817</v>
      </c>
      <c r="AG78" s="123">
        <v>43864</v>
      </c>
      <c r="AH78" s="123"/>
      <c r="AI78" s="123">
        <v>43908</v>
      </c>
      <c r="AJ78" s="123">
        <v>43910</v>
      </c>
      <c r="AK78" s="123">
        <v>43910.418626076404</v>
      </c>
      <c r="AL78" s="123">
        <v>43938.397320567099</v>
      </c>
      <c r="AM78" s="123">
        <v>43938.397957835703</v>
      </c>
      <c r="AN78" s="123">
        <v>43956.6570907407</v>
      </c>
      <c r="AO78" s="123">
        <v>43969.506077777798</v>
      </c>
      <c r="AP78" s="123">
        <v>43969.521383645799</v>
      </c>
      <c r="AQ78" s="123">
        <v>43985.510884803203</v>
      </c>
      <c r="AR78" s="123">
        <v>44090.380555555603</v>
      </c>
      <c r="AS78" s="123">
        <v>44090.417460300901</v>
      </c>
      <c r="AT78" s="127" t="s">
        <v>670</v>
      </c>
    </row>
    <row r="79" spans="1:46" s="118" customFormat="1" ht="52.35" hidden="1" customHeight="1" x14ac:dyDescent="0.2">
      <c r="A79" s="132" t="s">
        <v>296</v>
      </c>
      <c r="B79" s="132" t="s">
        <v>297</v>
      </c>
      <c r="C79" s="132" t="s">
        <v>364</v>
      </c>
      <c r="D79" s="133">
        <v>385</v>
      </c>
      <c r="E79" s="132" t="s">
        <v>671</v>
      </c>
      <c r="F79" s="132" t="s">
        <v>672</v>
      </c>
      <c r="G79" s="132" t="s">
        <v>673</v>
      </c>
      <c r="H79" s="132" t="s">
        <v>305</v>
      </c>
      <c r="I79" s="132" t="s">
        <v>301</v>
      </c>
      <c r="J79" s="132" t="s">
        <v>312</v>
      </c>
      <c r="K79" s="132" t="s">
        <v>410</v>
      </c>
      <c r="L79" s="134">
        <v>280000</v>
      </c>
      <c r="M79" s="134">
        <v>280000</v>
      </c>
      <c r="N79" s="135">
        <v>1</v>
      </c>
      <c r="O79" s="134">
        <v>280000</v>
      </c>
      <c r="P79" s="135">
        <v>1</v>
      </c>
      <c r="Q79" s="134">
        <v>280000</v>
      </c>
      <c r="R79" s="135">
        <v>234640</v>
      </c>
      <c r="S79" s="137"/>
      <c r="T79" s="132"/>
      <c r="U79" s="135"/>
      <c r="V79" s="134"/>
      <c r="W79" s="135"/>
      <c r="X79" s="134"/>
      <c r="Y79" s="135"/>
      <c r="Z79" s="134"/>
      <c r="AA79" s="135"/>
      <c r="AB79" s="134"/>
      <c r="AC79" s="135"/>
      <c r="AD79" s="136">
        <v>43766</v>
      </c>
      <c r="AE79" s="136">
        <v>43767.744954085603</v>
      </c>
      <c r="AF79" s="136">
        <v>43769</v>
      </c>
      <c r="AG79" s="136">
        <v>43796</v>
      </c>
      <c r="AH79" s="136">
        <v>43810</v>
      </c>
      <c r="AI79" s="136">
        <v>43817</v>
      </c>
      <c r="AJ79" s="136">
        <v>43819</v>
      </c>
      <c r="AK79" s="136">
        <v>43819.417433333299</v>
      </c>
      <c r="AL79" s="136">
        <v>43937.420886076397</v>
      </c>
      <c r="AM79" s="136">
        <v>43937.421215046299</v>
      </c>
      <c r="AN79" s="136">
        <v>43966.559290972204</v>
      </c>
      <c r="AO79" s="136">
        <v>43973.441139849499</v>
      </c>
      <c r="AP79" s="136">
        <v>43973.445251817102</v>
      </c>
      <c r="AQ79" s="136">
        <v>43990.554380636597</v>
      </c>
      <c r="AR79" s="136"/>
      <c r="AS79" s="136">
        <v>43990.554380636597</v>
      </c>
      <c r="AT79" s="132" t="s">
        <v>674</v>
      </c>
    </row>
    <row r="80" spans="1:46" s="118" customFormat="1" ht="41.1" hidden="1" customHeight="1" x14ac:dyDescent="0.2">
      <c r="A80" s="127" t="s">
        <v>296</v>
      </c>
      <c r="B80" s="127" t="s">
        <v>331</v>
      </c>
      <c r="C80" s="127" t="s">
        <v>364</v>
      </c>
      <c r="D80" s="128">
        <v>387</v>
      </c>
      <c r="E80" s="127" t="s">
        <v>675</v>
      </c>
      <c r="F80" s="127" t="s">
        <v>676</v>
      </c>
      <c r="G80" s="127" t="s">
        <v>677</v>
      </c>
      <c r="H80" s="127" t="s">
        <v>300</v>
      </c>
      <c r="I80" s="127" t="s">
        <v>319</v>
      </c>
      <c r="J80" s="127" t="s">
        <v>312</v>
      </c>
      <c r="K80" s="127" t="s">
        <v>25</v>
      </c>
      <c r="L80" s="129">
        <v>4749700</v>
      </c>
      <c r="M80" s="129">
        <v>4749700</v>
      </c>
      <c r="N80" s="130">
        <v>2</v>
      </c>
      <c r="O80" s="129">
        <v>4749700</v>
      </c>
      <c r="P80" s="130">
        <v>2</v>
      </c>
      <c r="Q80" s="129">
        <v>4749700</v>
      </c>
      <c r="R80" s="130">
        <v>3333956.67</v>
      </c>
      <c r="S80" s="131"/>
      <c r="T80" s="127"/>
      <c r="U80" s="130"/>
      <c r="V80" s="129"/>
      <c r="W80" s="130"/>
      <c r="X80" s="129"/>
      <c r="Y80" s="130"/>
      <c r="Z80" s="129"/>
      <c r="AA80" s="130">
        <v>2</v>
      </c>
      <c r="AB80" s="129">
        <v>4749700</v>
      </c>
      <c r="AC80" s="130">
        <v>4000748</v>
      </c>
      <c r="AD80" s="123">
        <v>43784</v>
      </c>
      <c r="AE80" s="123">
        <v>43784.636680092597</v>
      </c>
      <c r="AF80" s="123"/>
      <c r="AG80" s="123">
        <v>43838</v>
      </c>
      <c r="AH80" s="123">
        <v>43848</v>
      </c>
      <c r="AI80" s="123">
        <v>43854</v>
      </c>
      <c r="AJ80" s="123">
        <v>43858</v>
      </c>
      <c r="AK80" s="123">
        <v>43858.419006099502</v>
      </c>
      <c r="AL80" s="123">
        <v>43882.413743286997</v>
      </c>
      <c r="AM80" s="123">
        <v>43882.414000463003</v>
      </c>
      <c r="AN80" s="123">
        <v>44040.487856330998</v>
      </c>
      <c r="AO80" s="123">
        <v>44040.501292094901</v>
      </c>
      <c r="AP80" s="123">
        <v>44040.527024884301</v>
      </c>
      <c r="AQ80" s="123">
        <v>44043.476566550897</v>
      </c>
      <c r="AR80" s="123">
        <v>44126</v>
      </c>
      <c r="AS80" s="123">
        <v>44126.5306472222</v>
      </c>
      <c r="AT80" s="127" t="s">
        <v>678</v>
      </c>
    </row>
    <row r="81" spans="1:46" s="118" customFormat="1" ht="41.1" hidden="1" customHeight="1" x14ac:dyDescent="0.2">
      <c r="A81" s="132" t="s">
        <v>296</v>
      </c>
      <c r="B81" s="132" t="s">
        <v>297</v>
      </c>
      <c r="C81" s="132" t="s">
        <v>364</v>
      </c>
      <c r="D81" s="133">
        <v>388</v>
      </c>
      <c r="E81" s="132" t="s">
        <v>679</v>
      </c>
      <c r="F81" s="132" t="s">
        <v>679</v>
      </c>
      <c r="G81" s="132" t="s">
        <v>680</v>
      </c>
      <c r="H81" s="132" t="s">
        <v>305</v>
      </c>
      <c r="I81" s="132" t="s">
        <v>301</v>
      </c>
      <c r="J81" s="132" t="s">
        <v>443</v>
      </c>
      <c r="K81" s="132" t="s">
        <v>15</v>
      </c>
      <c r="L81" s="134">
        <v>1200000</v>
      </c>
      <c r="M81" s="134">
        <v>1200000</v>
      </c>
      <c r="N81" s="135">
        <v>1</v>
      </c>
      <c r="O81" s="134">
        <v>1200000</v>
      </c>
      <c r="P81" s="135"/>
      <c r="Q81" s="134"/>
      <c r="R81" s="135"/>
      <c r="S81" s="137"/>
      <c r="T81" s="132"/>
      <c r="U81" s="135">
        <v>1</v>
      </c>
      <c r="V81" s="134">
        <v>1200000</v>
      </c>
      <c r="W81" s="135"/>
      <c r="X81" s="134"/>
      <c r="Y81" s="135"/>
      <c r="Z81" s="134"/>
      <c r="AA81" s="135"/>
      <c r="AB81" s="134"/>
      <c r="AC81" s="135"/>
      <c r="AD81" s="136">
        <v>43769</v>
      </c>
      <c r="AE81" s="136">
        <v>43769.671322835697</v>
      </c>
      <c r="AF81" s="136">
        <v>43769</v>
      </c>
      <c r="AG81" s="136">
        <v>43803</v>
      </c>
      <c r="AH81" s="136">
        <v>43809</v>
      </c>
      <c r="AI81" s="136">
        <v>43815</v>
      </c>
      <c r="AJ81" s="136">
        <v>43817</v>
      </c>
      <c r="AK81" s="136"/>
      <c r="AL81" s="136"/>
      <c r="AM81" s="136"/>
      <c r="AN81" s="136"/>
      <c r="AO81" s="136"/>
      <c r="AP81" s="136"/>
      <c r="AQ81" s="136"/>
      <c r="AR81" s="136"/>
      <c r="AS81" s="136">
        <v>43818.087616088</v>
      </c>
      <c r="AT81" s="132" t="s">
        <v>681</v>
      </c>
    </row>
    <row r="82" spans="1:46" s="118" customFormat="1" ht="73.5" hidden="1" customHeight="1" x14ac:dyDescent="0.2">
      <c r="A82" s="127" t="s">
        <v>296</v>
      </c>
      <c r="B82" s="127" t="s">
        <v>340</v>
      </c>
      <c r="C82" s="127" t="s">
        <v>364</v>
      </c>
      <c r="D82" s="128">
        <v>389</v>
      </c>
      <c r="E82" s="127" t="s">
        <v>682</v>
      </c>
      <c r="F82" s="127" t="s">
        <v>683</v>
      </c>
      <c r="G82" s="127" t="s">
        <v>684</v>
      </c>
      <c r="H82" s="127" t="s">
        <v>300</v>
      </c>
      <c r="I82" s="127" t="s">
        <v>301</v>
      </c>
      <c r="J82" s="127" t="s">
        <v>312</v>
      </c>
      <c r="K82" s="127" t="s">
        <v>8</v>
      </c>
      <c r="L82" s="129">
        <v>2182000</v>
      </c>
      <c r="M82" s="129">
        <v>2182000</v>
      </c>
      <c r="N82" s="130">
        <v>1</v>
      </c>
      <c r="O82" s="129">
        <v>2182000</v>
      </c>
      <c r="P82" s="130">
        <v>1</v>
      </c>
      <c r="Q82" s="129">
        <v>2182000</v>
      </c>
      <c r="R82" s="130">
        <v>1443800</v>
      </c>
      <c r="S82" s="131"/>
      <c r="T82" s="127"/>
      <c r="U82" s="130"/>
      <c r="V82" s="129"/>
      <c r="W82" s="130"/>
      <c r="X82" s="129"/>
      <c r="Y82" s="130"/>
      <c r="Z82" s="129"/>
      <c r="AA82" s="130">
        <v>1</v>
      </c>
      <c r="AB82" s="129">
        <v>2182000</v>
      </c>
      <c r="AC82" s="130">
        <v>1443800</v>
      </c>
      <c r="AD82" s="123">
        <v>43777</v>
      </c>
      <c r="AE82" s="123">
        <v>43777.674047419001</v>
      </c>
      <c r="AF82" s="123">
        <v>43777</v>
      </c>
      <c r="AG82" s="123">
        <v>43802</v>
      </c>
      <c r="AH82" s="123">
        <v>43809</v>
      </c>
      <c r="AI82" s="123">
        <v>43816</v>
      </c>
      <c r="AJ82" s="123">
        <v>43818</v>
      </c>
      <c r="AK82" s="123">
        <v>43818.429689618097</v>
      </c>
      <c r="AL82" s="123"/>
      <c r="AM82" s="123"/>
      <c r="AN82" s="123"/>
      <c r="AO82" s="123">
        <v>43844.443823993097</v>
      </c>
      <c r="AP82" s="123">
        <v>43852.404929050899</v>
      </c>
      <c r="AQ82" s="123">
        <v>43865.613480752298</v>
      </c>
      <c r="AR82" s="123">
        <v>43948.427083333299</v>
      </c>
      <c r="AS82" s="123">
        <v>43930.509071759298</v>
      </c>
      <c r="AT82" s="127" t="s">
        <v>685</v>
      </c>
    </row>
    <row r="83" spans="1:46" s="118" customFormat="1" ht="52.35" hidden="1" customHeight="1" x14ac:dyDescent="0.2">
      <c r="A83" s="132" t="s">
        <v>296</v>
      </c>
      <c r="B83" s="132" t="s">
        <v>201</v>
      </c>
      <c r="C83" s="132" t="s">
        <v>364</v>
      </c>
      <c r="D83" s="133">
        <v>390</v>
      </c>
      <c r="E83" s="132" t="s">
        <v>686</v>
      </c>
      <c r="F83" s="132" t="s">
        <v>687</v>
      </c>
      <c r="G83" s="132" t="s">
        <v>688</v>
      </c>
      <c r="H83" s="132" t="s">
        <v>300</v>
      </c>
      <c r="I83" s="132" t="s">
        <v>319</v>
      </c>
      <c r="J83" s="132" t="s">
        <v>312</v>
      </c>
      <c r="K83" s="132" t="s">
        <v>368</v>
      </c>
      <c r="L83" s="134">
        <v>33984000</v>
      </c>
      <c r="M83" s="134">
        <v>33984000</v>
      </c>
      <c r="N83" s="135">
        <v>1</v>
      </c>
      <c r="O83" s="134">
        <v>33984000</v>
      </c>
      <c r="P83" s="135">
        <v>1</v>
      </c>
      <c r="Q83" s="134">
        <v>33984000</v>
      </c>
      <c r="R83" s="135">
        <v>29260800</v>
      </c>
      <c r="S83" s="137"/>
      <c r="T83" s="132"/>
      <c r="U83" s="135"/>
      <c r="V83" s="134"/>
      <c r="W83" s="135"/>
      <c r="X83" s="134"/>
      <c r="Y83" s="135"/>
      <c r="Z83" s="134"/>
      <c r="AA83" s="135">
        <v>1</v>
      </c>
      <c r="AB83" s="134">
        <v>33984000</v>
      </c>
      <c r="AC83" s="135">
        <v>101952000</v>
      </c>
      <c r="AD83" s="136">
        <v>43769</v>
      </c>
      <c r="AE83" s="136">
        <v>43773.644751041698</v>
      </c>
      <c r="AF83" s="136"/>
      <c r="AG83" s="136">
        <v>43777</v>
      </c>
      <c r="AH83" s="136"/>
      <c r="AI83" s="136">
        <v>43787</v>
      </c>
      <c r="AJ83" s="136">
        <v>43789</v>
      </c>
      <c r="AK83" s="136">
        <v>43789.397144444403</v>
      </c>
      <c r="AL83" s="136"/>
      <c r="AM83" s="136"/>
      <c r="AN83" s="136"/>
      <c r="AO83" s="136">
        <v>43794.610714548602</v>
      </c>
      <c r="AP83" s="136">
        <v>43794.619900382</v>
      </c>
      <c r="AQ83" s="136">
        <v>43798.443563275498</v>
      </c>
      <c r="AR83" s="136">
        <v>43838</v>
      </c>
      <c r="AS83" s="136">
        <v>43843.674883877298</v>
      </c>
      <c r="AT83" s="132" t="s">
        <v>689</v>
      </c>
    </row>
    <row r="84" spans="1:46" s="118" customFormat="1" ht="52.35" hidden="1" customHeight="1" x14ac:dyDescent="0.2">
      <c r="A84" s="127" t="s">
        <v>296</v>
      </c>
      <c r="B84" s="127" t="s">
        <v>297</v>
      </c>
      <c r="C84" s="127" t="s">
        <v>364</v>
      </c>
      <c r="D84" s="128">
        <v>392</v>
      </c>
      <c r="E84" s="127" t="s">
        <v>690</v>
      </c>
      <c r="F84" s="127" t="s">
        <v>691</v>
      </c>
      <c r="G84" s="127" t="s">
        <v>692</v>
      </c>
      <c r="H84" s="127" t="s">
        <v>300</v>
      </c>
      <c r="I84" s="127" t="s">
        <v>311</v>
      </c>
      <c r="J84" s="127" t="s">
        <v>312</v>
      </c>
      <c r="K84" s="127" t="s">
        <v>15</v>
      </c>
      <c r="L84" s="129">
        <v>76412786.790000007</v>
      </c>
      <c r="M84" s="129">
        <v>76412786.790000007</v>
      </c>
      <c r="N84" s="130">
        <v>18</v>
      </c>
      <c r="O84" s="129">
        <v>76412786.790000007</v>
      </c>
      <c r="P84" s="130">
        <v>18</v>
      </c>
      <c r="Q84" s="129">
        <v>76412786.790000007</v>
      </c>
      <c r="R84" s="130">
        <v>74818849.579999998</v>
      </c>
      <c r="S84" s="131"/>
      <c r="T84" s="127"/>
      <c r="U84" s="130"/>
      <c r="V84" s="129"/>
      <c r="W84" s="130"/>
      <c r="X84" s="129"/>
      <c r="Y84" s="130"/>
      <c r="Z84" s="129"/>
      <c r="AA84" s="130">
        <v>18</v>
      </c>
      <c r="AB84" s="129">
        <v>76412786.790000007</v>
      </c>
      <c r="AC84" s="130">
        <v>585000</v>
      </c>
      <c r="AD84" s="123">
        <v>43808</v>
      </c>
      <c r="AE84" s="123">
        <v>43810.709960034699</v>
      </c>
      <c r="AF84" s="123">
        <v>43810</v>
      </c>
      <c r="AG84" s="123">
        <v>43812</v>
      </c>
      <c r="AH84" s="123"/>
      <c r="AI84" s="123">
        <v>43817</v>
      </c>
      <c r="AJ84" s="123">
        <v>43818</v>
      </c>
      <c r="AK84" s="123">
        <v>43818.466931249997</v>
      </c>
      <c r="AL84" s="123"/>
      <c r="AM84" s="123"/>
      <c r="AN84" s="123"/>
      <c r="AO84" s="123">
        <v>43818.472819791699</v>
      </c>
      <c r="AP84" s="123">
        <v>43839.507301817102</v>
      </c>
      <c r="AQ84" s="123">
        <v>43839.5140475347</v>
      </c>
      <c r="AR84" s="123">
        <v>43847</v>
      </c>
      <c r="AS84" s="123">
        <v>43844.287441400498</v>
      </c>
      <c r="AT84" s="127" t="s">
        <v>693</v>
      </c>
    </row>
    <row r="85" spans="1:46" s="118" customFormat="1" ht="41.1" hidden="1" customHeight="1" x14ac:dyDescent="0.2">
      <c r="A85" s="132" t="s">
        <v>296</v>
      </c>
      <c r="B85" s="132" t="s">
        <v>201</v>
      </c>
      <c r="C85" s="132" t="s">
        <v>385</v>
      </c>
      <c r="D85" s="133">
        <v>393</v>
      </c>
      <c r="E85" s="132" t="s">
        <v>694</v>
      </c>
      <c r="F85" s="132" t="s">
        <v>695</v>
      </c>
      <c r="G85" s="132" t="s">
        <v>695</v>
      </c>
      <c r="H85" s="132" t="s">
        <v>300</v>
      </c>
      <c r="I85" s="132" t="s">
        <v>319</v>
      </c>
      <c r="J85" s="132" t="s">
        <v>312</v>
      </c>
      <c r="K85" s="132" t="s">
        <v>368</v>
      </c>
      <c r="L85" s="134">
        <v>29709305.800000001</v>
      </c>
      <c r="M85" s="134">
        <v>29709305.800000001</v>
      </c>
      <c r="N85" s="135">
        <v>63</v>
      </c>
      <c r="O85" s="134">
        <v>29709305.800000001</v>
      </c>
      <c r="P85" s="135">
        <v>47</v>
      </c>
      <c r="Q85" s="134">
        <v>20465756.620000001</v>
      </c>
      <c r="R85" s="135">
        <v>19341616.210000001</v>
      </c>
      <c r="S85" s="137"/>
      <c r="T85" s="132"/>
      <c r="U85" s="135">
        <v>16</v>
      </c>
      <c r="V85" s="134">
        <v>9243549.1799999997</v>
      </c>
      <c r="W85" s="135"/>
      <c r="X85" s="134"/>
      <c r="Y85" s="135"/>
      <c r="Z85" s="134"/>
      <c r="AA85" s="135">
        <v>47</v>
      </c>
      <c r="AB85" s="134">
        <v>20465756.620000001</v>
      </c>
      <c r="AC85" s="135">
        <v>11760408.1</v>
      </c>
      <c r="AD85" s="136">
        <v>43963</v>
      </c>
      <c r="AE85" s="136">
        <v>43963.777916400497</v>
      </c>
      <c r="AF85" s="136"/>
      <c r="AG85" s="136">
        <v>43979</v>
      </c>
      <c r="AH85" s="136">
        <v>43985</v>
      </c>
      <c r="AI85" s="136">
        <v>43991</v>
      </c>
      <c r="AJ85" s="136">
        <v>43993</v>
      </c>
      <c r="AK85" s="136">
        <v>43993.431999305598</v>
      </c>
      <c r="AL85" s="136"/>
      <c r="AM85" s="136">
        <v>44012.411020983804</v>
      </c>
      <c r="AN85" s="136"/>
      <c r="AO85" s="136">
        <v>43999.515251307901</v>
      </c>
      <c r="AP85" s="136">
        <v>43999.5480543171</v>
      </c>
      <c r="AQ85" s="136">
        <v>44018.427173726901</v>
      </c>
      <c r="AR85" s="136">
        <v>44042.502083333296</v>
      </c>
      <c r="AS85" s="136">
        <v>44075.456285034699</v>
      </c>
      <c r="AT85" s="132" t="s">
        <v>696</v>
      </c>
    </row>
    <row r="86" spans="1:46" s="118" customFormat="1" ht="41.1" hidden="1" customHeight="1" x14ac:dyDescent="0.2">
      <c r="A86" s="127" t="s">
        <v>296</v>
      </c>
      <c r="B86" s="127" t="s">
        <v>331</v>
      </c>
      <c r="C86" s="127" t="s">
        <v>364</v>
      </c>
      <c r="D86" s="128">
        <v>394</v>
      </c>
      <c r="E86" s="127" t="s">
        <v>697</v>
      </c>
      <c r="F86" s="127" t="s">
        <v>698</v>
      </c>
      <c r="G86" s="127" t="s">
        <v>699</v>
      </c>
      <c r="H86" s="127" t="s">
        <v>300</v>
      </c>
      <c r="I86" s="127" t="s">
        <v>319</v>
      </c>
      <c r="J86" s="127" t="s">
        <v>312</v>
      </c>
      <c r="K86" s="127" t="s">
        <v>25</v>
      </c>
      <c r="L86" s="129">
        <v>9965500</v>
      </c>
      <c r="M86" s="129">
        <v>9965500</v>
      </c>
      <c r="N86" s="130">
        <v>3</v>
      </c>
      <c r="O86" s="129">
        <v>9965500</v>
      </c>
      <c r="P86" s="130">
        <v>3</v>
      </c>
      <c r="Q86" s="129">
        <v>9965500</v>
      </c>
      <c r="R86" s="130">
        <v>7673379.4199999999</v>
      </c>
      <c r="S86" s="131"/>
      <c r="T86" s="127"/>
      <c r="U86" s="130"/>
      <c r="V86" s="129"/>
      <c r="W86" s="130"/>
      <c r="X86" s="129"/>
      <c r="Y86" s="130"/>
      <c r="Z86" s="129"/>
      <c r="AA86" s="130">
        <v>3</v>
      </c>
      <c r="AB86" s="129">
        <v>9965500</v>
      </c>
      <c r="AC86" s="130">
        <v>10283195.869999999</v>
      </c>
      <c r="AD86" s="123">
        <v>43817</v>
      </c>
      <c r="AE86" s="123">
        <v>43818.4262268866</v>
      </c>
      <c r="AF86" s="123"/>
      <c r="AG86" s="123">
        <v>43867</v>
      </c>
      <c r="AH86" s="123">
        <v>43889</v>
      </c>
      <c r="AI86" s="123">
        <v>43895</v>
      </c>
      <c r="AJ86" s="123">
        <v>43899</v>
      </c>
      <c r="AK86" s="123">
        <v>43899.419691516203</v>
      </c>
      <c r="AL86" s="123">
        <v>43976.431795289303</v>
      </c>
      <c r="AM86" s="123">
        <v>43976.432411574096</v>
      </c>
      <c r="AN86" s="123">
        <v>44025.380465972201</v>
      </c>
      <c r="AO86" s="123">
        <v>43944.432745682898</v>
      </c>
      <c r="AP86" s="123">
        <v>44026.6094276273</v>
      </c>
      <c r="AQ86" s="123">
        <v>43997.484385219897</v>
      </c>
      <c r="AR86" s="123">
        <v>44096.527777777803</v>
      </c>
      <c r="AS86" s="123">
        <v>44146.573999189801</v>
      </c>
      <c r="AT86" s="127" t="s">
        <v>700</v>
      </c>
    </row>
    <row r="87" spans="1:46" s="118" customFormat="1" ht="41.1" hidden="1" customHeight="1" x14ac:dyDescent="0.2">
      <c r="A87" s="132" t="s">
        <v>296</v>
      </c>
      <c r="B87" s="132" t="s">
        <v>340</v>
      </c>
      <c r="C87" s="132" t="s">
        <v>364</v>
      </c>
      <c r="D87" s="133">
        <v>395</v>
      </c>
      <c r="E87" s="132" t="s">
        <v>701</v>
      </c>
      <c r="F87" s="132" t="s">
        <v>702</v>
      </c>
      <c r="G87" s="132" t="s">
        <v>703</v>
      </c>
      <c r="H87" s="132" t="s">
        <v>300</v>
      </c>
      <c r="I87" s="132" t="s">
        <v>319</v>
      </c>
      <c r="J87" s="132" t="s">
        <v>312</v>
      </c>
      <c r="K87" s="132" t="s">
        <v>13</v>
      </c>
      <c r="L87" s="134">
        <v>24855840</v>
      </c>
      <c r="M87" s="134">
        <v>24855840</v>
      </c>
      <c r="N87" s="135">
        <v>2</v>
      </c>
      <c r="O87" s="134">
        <v>24855840</v>
      </c>
      <c r="P87" s="135">
        <v>2</v>
      </c>
      <c r="Q87" s="134">
        <v>24855840</v>
      </c>
      <c r="R87" s="135">
        <v>19982412</v>
      </c>
      <c r="S87" s="137"/>
      <c r="T87" s="132"/>
      <c r="U87" s="135"/>
      <c r="V87" s="134"/>
      <c r="W87" s="135"/>
      <c r="X87" s="134"/>
      <c r="Y87" s="135"/>
      <c r="Z87" s="134"/>
      <c r="AA87" s="135">
        <v>2</v>
      </c>
      <c r="AB87" s="134">
        <v>24855840</v>
      </c>
      <c r="AC87" s="135">
        <v>24326264.199999999</v>
      </c>
      <c r="AD87" s="136">
        <v>43811</v>
      </c>
      <c r="AE87" s="136">
        <v>43812.334190659698</v>
      </c>
      <c r="AF87" s="136"/>
      <c r="AG87" s="136">
        <v>43840</v>
      </c>
      <c r="AH87" s="136">
        <v>43854</v>
      </c>
      <c r="AI87" s="136">
        <v>43861</v>
      </c>
      <c r="AJ87" s="136">
        <v>43864</v>
      </c>
      <c r="AK87" s="136">
        <v>43864.417143437502</v>
      </c>
      <c r="AL87" s="136">
        <v>43929.396226157398</v>
      </c>
      <c r="AM87" s="136">
        <v>43929.3976167824</v>
      </c>
      <c r="AN87" s="136">
        <v>44113.505390277802</v>
      </c>
      <c r="AO87" s="136">
        <v>44113.607579513897</v>
      </c>
      <c r="AP87" s="136">
        <v>44113.616112731499</v>
      </c>
      <c r="AQ87" s="136">
        <v>44201.424011805597</v>
      </c>
      <c r="AR87" s="136">
        <v>44223</v>
      </c>
      <c r="AS87" s="136">
        <v>44281.647881249999</v>
      </c>
      <c r="AT87" s="132" t="s">
        <v>704</v>
      </c>
    </row>
    <row r="88" spans="1:46" s="118" customFormat="1" ht="52.35" hidden="1" customHeight="1" x14ac:dyDescent="0.2">
      <c r="A88" s="127" t="s">
        <v>296</v>
      </c>
      <c r="B88" s="127" t="s">
        <v>297</v>
      </c>
      <c r="C88" s="127" t="s">
        <v>364</v>
      </c>
      <c r="D88" s="128">
        <v>396</v>
      </c>
      <c r="E88" s="127" t="s">
        <v>705</v>
      </c>
      <c r="F88" s="127" t="s">
        <v>706</v>
      </c>
      <c r="G88" s="127" t="s">
        <v>707</v>
      </c>
      <c r="H88" s="127" t="s">
        <v>305</v>
      </c>
      <c r="I88" s="127" t="s">
        <v>301</v>
      </c>
      <c r="J88" s="127" t="s">
        <v>312</v>
      </c>
      <c r="K88" s="127" t="s">
        <v>368</v>
      </c>
      <c r="L88" s="129">
        <v>392700</v>
      </c>
      <c r="M88" s="129">
        <v>392700</v>
      </c>
      <c r="N88" s="130">
        <v>1</v>
      </c>
      <c r="O88" s="129">
        <v>392700</v>
      </c>
      <c r="P88" s="130">
        <v>1</v>
      </c>
      <c r="Q88" s="129">
        <v>392700</v>
      </c>
      <c r="R88" s="130">
        <v>386723</v>
      </c>
      <c r="S88" s="131"/>
      <c r="T88" s="127"/>
      <c r="U88" s="130"/>
      <c r="V88" s="129"/>
      <c r="W88" s="130"/>
      <c r="X88" s="129"/>
      <c r="Y88" s="130"/>
      <c r="Z88" s="129"/>
      <c r="AA88" s="130"/>
      <c r="AB88" s="129"/>
      <c r="AC88" s="130"/>
      <c r="AD88" s="123">
        <v>43818</v>
      </c>
      <c r="AE88" s="123">
        <v>43818.661220173599</v>
      </c>
      <c r="AF88" s="123">
        <v>43819</v>
      </c>
      <c r="AG88" s="123">
        <v>43846</v>
      </c>
      <c r="AH88" s="123"/>
      <c r="AI88" s="123">
        <v>43864</v>
      </c>
      <c r="AJ88" s="123">
        <v>43865</v>
      </c>
      <c r="AK88" s="123">
        <v>43865.4246148495</v>
      </c>
      <c r="AL88" s="123">
        <v>43886.6152260417</v>
      </c>
      <c r="AM88" s="123">
        <v>43886.615634456</v>
      </c>
      <c r="AN88" s="123">
        <v>43894.449672997704</v>
      </c>
      <c r="AO88" s="123">
        <v>43899.402700578699</v>
      </c>
      <c r="AP88" s="123">
        <v>43899.407035185199</v>
      </c>
      <c r="AQ88" s="123">
        <v>43907.459223148202</v>
      </c>
      <c r="AR88" s="123"/>
      <c r="AS88" s="123">
        <v>44042</v>
      </c>
      <c r="AT88" s="127" t="s">
        <v>708</v>
      </c>
    </row>
    <row r="89" spans="1:46" s="118" customFormat="1" ht="41.1" hidden="1" customHeight="1" x14ac:dyDescent="0.2">
      <c r="A89" s="132" t="s">
        <v>296</v>
      </c>
      <c r="B89" s="132" t="s">
        <v>340</v>
      </c>
      <c r="C89" s="132" t="s">
        <v>364</v>
      </c>
      <c r="D89" s="133">
        <v>397</v>
      </c>
      <c r="E89" s="132" t="s">
        <v>709</v>
      </c>
      <c r="F89" s="132" t="s">
        <v>709</v>
      </c>
      <c r="G89" s="132" t="s">
        <v>710</v>
      </c>
      <c r="H89" s="132" t="s">
        <v>300</v>
      </c>
      <c r="I89" s="132" t="s">
        <v>301</v>
      </c>
      <c r="J89" s="132" t="s">
        <v>312</v>
      </c>
      <c r="K89" s="132" t="s">
        <v>8</v>
      </c>
      <c r="L89" s="134">
        <v>19631560</v>
      </c>
      <c r="M89" s="134">
        <v>19631560</v>
      </c>
      <c r="N89" s="135">
        <v>12</v>
      </c>
      <c r="O89" s="134">
        <v>19631560</v>
      </c>
      <c r="P89" s="135">
        <v>11</v>
      </c>
      <c r="Q89" s="134">
        <v>19616710</v>
      </c>
      <c r="R89" s="135">
        <v>10217691</v>
      </c>
      <c r="S89" s="137"/>
      <c r="T89" s="132"/>
      <c r="U89" s="135">
        <v>1</v>
      </c>
      <c r="V89" s="134">
        <v>14850</v>
      </c>
      <c r="W89" s="135"/>
      <c r="X89" s="134"/>
      <c r="Y89" s="135"/>
      <c r="Z89" s="134"/>
      <c r="AA89" s="135">
        <v>11</v>
      </c>
      <c r="AB89" s="134">
        <v>19616710</v>
      </c>
      <c r="AC89" s="135">
        <v>49994080.700000003</v>
      </c>
      <c r="AD89" s="136">
        <v>43817</v>
      </c>
      <c r="AE89" s="136">
        <v>43818.681940277798</v>
      </c>
      <c r="AF89" s="136">
        <v>43818</v>
      </c>
      <c r="AG89" s="136">
        <v>43861</v>
      </c>
      <c r="AH89" s="136">
        <v>43875</v>
      </c>
      <c r="AI89" s="136">
        <v>43882</v>
      </c>
      <c r="AJ89" s="136">
        <v>43886</v>
      </c>
      <c r="AK89" s="136">
        <v>43886.4232358796</v>
      </c>
      <c r="AL89" s="136">
        <v>43945.4170163542</v>
      </c>
      <c r="AM89" s="136">
        <v>43945.4183033218</v>
      </c>
      <c r="AN89" s="136">
        <v>44203.565017743102</v>
      </c>
      <c r="AO89" s="136">
        <v>44152.438984375003</v>
      </c>
      <c r="AP89" s="136">
        <v>44208.453124687498</v>
      </c>
      <c r="AQ89" s="136">
        <v>44299.552433136603</v>
      </c>
      <c r="AR89" s="136">
        <v>44300.420833333301</v>
      </c>
      <c r="AS89" s="136">
        <v>44316.4368646644</v>
      </c>
      <c r="AT89" s="132" t="s">
        <v>711</v>
      </c>
    </row>
    <row r="90" spans="1:46" s="118" customFormat="1" ht="41.1" hidden="1" customHeight="1" x14ac:dyDescent="0.2">
      <c r="A90" s="127" t="s">
        <v>296</v>
      </c>
      <c r="B90" s="127" t="s">
        <v>340</v>
      </c>
      <c r="C90" s="127" t="s">
        <v>364</v>
      </c>
      <c r="D90" s="128">
        <v>398</v>
      </c>
      <c r="E90" s="127" t="s">
        <v>712</v>
      </c>
      <c r="F90" s="127" t="s">
        <v>713</v>
      </c>
      <c r="G90" s="127" t="s">
        <v>714</v>
      </c>
      <c r="H90" s="127" t="s">
        <v>300</v>
      </c>
      <c r="I90" s="127" t="s">
        <v>319</v>
      </c>
      <c r="J90" s="127" t="s">
        <v>312</v>
      </c>
      <c r="K90" s="127" t="s">
        <v>26</v>
      </c>
      <c r="L90" s="129">
        <v>17853860</v>
      </c>
      <c r="M90" s="129">
        <v>17853860</v>
      </c>
      <c r="N90" s="130">
        <v>18</v>
      </c>
      <c r="O90" s="129">
        <v>17853860</v>
      </c>
      <c r="P90" s="130">
        <v>17</v>
      </c>
      <c r="Q90" s="129">
        <v>14704810</v>
      </c>
      <c r="R90" s="130">
        <v>5974123.6799999997</v>
      </c>
      <c r="S90" s="131"/>
      <c r="T90" s="127"/>
      <c r="U90" s="130">
        <v>1</v>
      </c>
      <c r="V90" s="129">
        <v>3149050</v>
      </c>
      <c r="W90" s="130"/>
      <c r="X90" s="129"/>
      <c r="Y90" s="130"/>
      <c r="Z90" s="129"/>
      <c r="AA90" s="130">
        <v>17</v>
      </c>
      <c r="AB90" s="129">
        <v>14704810</v>
      </c>
      <c r="AC90" s="130">
        <v>6146461.8200000003</v>
      </c>
      <c r="AD90" s="123">
        <v>43818</v>
      </c>
      <c r="AE90" s="123">
        <v>43819.396670486101</v>
      </c>
      <c r="AF90" s="123"/>
      <c r="AG90" s="123">
        <v>43847</v>
      </c>
      <c r="AH90" s="123">
        <v>43865</v>
      </c>
      <c r="AI90" s="123">
        <v>43872</v>
      </c>
      <c r="AJ90" s="123">
        <v>43874</v>
      </c>
      <c r="AK90" s="123">
        <v>43874.418764699098</v>
      </c>
      <c r="AL90" s="123"/>
      <c r="AM90" s="123"/>
      <c r="AN90" s="123"/>
      <c r="AO90" s="123">
        <v>43900.4185917824</v>
      </c>
      <c r="AP90" s="123">
        <v>43900.691897453697</v>
      </c>
      <c r="AQ90" s="123">
        <v>44015.771202893498</v>
      </c>
      <c r="AR90" s="123">
        <v>44071.631249999999</v>
      </c>
      <c r="AS90" s="123">
        <v>44159.611060960699</v>
      </c>
      <c r="AT90" s="127" t="s">
        <v>715</v>
      </c>
    </row>
    <row r="91" spans="1:46" s="118" customFormat="1" ht="41.1" hidden="1" customHeight="1" x14ac:dyDescent="0.2">
      <c r="A91" s="132" t="s">
        <v>296</v>
      </c>
      <c r="B91" s="132" t="s">
        <v>340</v>
      </c>
      <c r="C91" s="132" t="s">
        <v>364</v>
      </c>
      <c r="D91" s="133">
        <v>399</v>
      </c>
      <c r="E91" s="132" t="s">
        <v>716</v>
      </c>
      <c r="F91" s="132" t="s">
        <v>717</v>
      </c>
      <c r="G91" s="132" t="s">
        <v>718</v>
      </c>
      <c r="H91" s="132" t="s">
        <v>300</v>
      </c>
      <c r="I91" s="132" t="s">
        <v>301</v>
      </c>
      <c r="J91" s="132" t="s">
        <v>312</v>
      </c>
      <c r="K91" s="132" t="s">
        <v>15</v>
      </c>
      <c r="L91" s="134">
        <v>6517560</v>
      </c>
      <c r="M91" s="134">
        <v>6517560</v>
      </c>
      <c r="N91" s="135">
        <v>4</v>
      </c>
      <c r="O91" s="134">
        <v>6517560</v>
      </c>
      <c r="P91" s="135">
        <v>4</v>
      </c>
      <c r="Q91" s="134">
        <v>6517560</v>
      </c>
      <c r="R91" s="135">
        <v>4431360</v>
      </c>
      <c r="S91" s="137"/>
      <c r="T91" s="132"/>
      <c r="U91" s="135"/>
      <c r="V91" s="134"/>
      <c r="W91" s="135"/>
      <c r="X91" s="134"/>
      <c r="Y91" s="135"/>
      <c r="Z91" s="134"/>
      <c r="AA91" s="135">
        <v>4</v>
      </c>
      <c r="AB91" s="134">
        <v>6517560</v>
      </c>
      <c r="AC91" s="135">
        <v>5218005.5999999996</v>
      </c>
      <c r="AD91" s="136">
        <v>43822</v>
      </c>
      <c r="AE91" s="136">
        <v>43823.5591706829</v>
      </c>
      <c r="AF91" s="136">
        <v>43823</v>
      </c>
      <c r="AG91" s="136">
        <v>43867</v>
      </c>
      <c r="AH91" s="136">
        <v>43881</v>
      </c>
      <c r="AI91" s="136">
        <v>43888</v>
      </c>
      <c r="AJ91" s="136">
        <v>43889</v>
      </c>
      <c r="AK91" s="136">
        <v>43889.425787499997</v>
      </c>
      <c r="AL91" s="136">
        <v>43948.6030797454</v>
      </c>
      <c r="AM91" s="136">
        <v>43948.604117627299</v>
      </c>
      <c r="AN91" s="136">
        <v>44232.441456516201</v>
      </c>
      <c r="AO91" s="136">
        <v>43971.606024386601</v>
      </c>
      <c r="AP91" s="136">
        <v>44232.510216898103</v>
      </c>
      <c r="AQ91" s="136">
        <v>44012.215215775497</v>
      </c>
      <c r="AR91" s="136">
        <v>44097.796527777798</v>
      </c>
      <c r="AS91" s="136">
        <v>44319.522065821802</v>
      </c>
      <c r="AT91" s="132" t="s">
        <v>719</v>
      </c>
    </row>
    <row r="92" spans="1:46" s="118" customFormat="1" ht="41.1" hidden="1" customHeight="1" x14ac:dyDescent="0.2">
      <c r="A92" s="127" t="s">
        <v>296</v>
      </c>
      <c r="B92" s="127" t="s">
        <v>297</v>
      </c>
      <c r="C92" s="127" t="s">
        <v>385</v>
      </c>
      <c r="D92" s="128">
        <v>402</v>
      </c>
      <c r="E92" s="127" t="s">
        <v>720</v>
      </c>
      <c r="F92" s="127" t="s">
        <v>721</v>
      </c>
      <c r="G92" s="127" t="s">
        <v>721</v>
      </c>
      <c r="H92" s="127" t="s">
        <v>305</v>
      </c>
      <c r="I92" s="127" t="s">
        <v>301</v>
      </c>
      <c r="J92" s="127" t="s">
        <v>312</v>
      </c>
      <c r="K92" s="127" t="s">
        <v>16</v>
      </c>
      <c r="L92" s="129">
        <v>1050200.06</v>
      </c>
      <c r="M92" s="129">
        <v>600000.06000000006</v>
      </c>
      <c r="N92" s="130">
        <v>1</v>
      </c>
      <c r="O92" s="129">
        <v>600000.06000000006</v>
      </c>
      <c r="P92" s="130">
        <v>1</v>
      </c>
      <c r="Q92" s="129">
        <v>600000.06000000006</v>
      </c>
      <c r="R92" s="130">
        <v>485805.42</v>
      </c>
      <c r="S92" s="131"/>
      <c r="T92" s="127"/>
      <c r="U92" s="130"/>
      <c r="V92" s="129"/>
      <c r="W92" s="130"/>
      <c r="X92" s="129"/>
      <c r="Y92" s="130"/>
      <c r="Z92" s="129"/>
      <c r="AA92" s="130"/>
      <c r="AB92" s="129"/>
      <c r="AC92" s="130"/>
      <c r="AD92" s="123">
        <v>43853</v>
      </c>
      <c r="AE92" s="123">
        <v>43854.619029826397</v>
      </c>
      <c r="AF92" s="123">
        <v>43857</v>
      </c>
      <c r="AG92" s="123">
        <v>43875</v>
      </c>
      <c r="AH92" s="123">
        <v>43882</v>
      </c>
      <c r="AI92" s="123">
        <v>43894</v>
      </c>
      <c r="AJ92" s="123">
        <v>43896</v>
      </c>
      <c r="AK92" s="123">
        <v>43896.420188773103</v>
      </c>
      <c r="AL92" s="123">
        <v>43948.463201851897</v>
      </c>
      <c r="AM92" s="123">
        <v>43948.463550150504</v>
      </c>
      <c r="AN92" s="123">
        <v>43993.454743715301</v>
      </c>
      <c r="AO92" s="123">
        <v>43993.466422187499</v>
      </c>
      <c r="AP92" s="123">
        <v>43993.467568287</v>
      </c>
      <c r="AQ92" s="123">
        <v>44035.708745833297</v>
      </c>
      <c r="AR92" s="123"/>
      <c r="AS92" s="123">
        <v>44594</v>
      </c>
      <c r="AT92" s="127" t="s">
        <v>722</v>
      </c>
    </row>
    <row r="93" spans="1:46" s="118" customFormat="1" ht="41.1" hidden="1" customHeight="1" x14ac:dyDescent="0.2">
      <c r="A93" s="132" t="s">
        <v>296</v>
      </c>
      <c r="B93" s="132" t="s">
        <v>297</v>
      </c>
      <c r="C93" s="132" t="s">
        <v>385</v>
      </c>
      <c r="D93" s="133">
        <v>403</v>
      </c>
      <c r="E93" s="132" t="s">
        <v>723</v>
      </c>
      <c r="F93" s="132" t="s">
        <v>724</v>
      </c>
      <c r="G93" s="132" t="s">
        <v>725</v>
      </c>
      <c r="H93" s="132" t="s">
        <v>300</v>
      </c>
      <c r="I93" s="132" t="s">
        <v>301</v>
      </c>
      <c r="J93" s="132" t="s">
        <v>726</v>
      </c>
      <c r="K93" s="132" t="s">
        <v>16</v>
      </c>
      <c r="L93" s="134">
        <v>63295000</v>
      </c>
      <c r="M93" s="134">
        <v>63295000</v>
      </c>
      <c r="N93" s="135">
        <v>11</v>
      </c>
      <c r="O93" s="134">
        <v>57795000</v>
      </c>
      <c r="P93" s="135"/>
      <c r="Q93" s="134"/>
      <c r="R93" s="135"/>
      <c r="S93" s="137"/>
      <c r="T93" s="132"/>
      <c r="U93" s="135">
        <v>11</v>
      </c>
      <c r="V93" s="134">
        <v>63295000</v>
      </c>
      <c r="W93" s="135"/>
      <c r="X93" s="134"/>
      <c r="Y93" s="135"/>
      <c r="Z93" s="134"/>
      <c r="AA93" s="135"/>
      <c r="AB93" s="134"/>
      <c r="AC93" s="135"/>
      <c r="AD93" s="136">
        <v>43864</v>
      </c>
      <c r="AE93" s="136">
        <v>43865.6396326389</v>
      </c>
      <c r="AF93" s="136">
        <v>43865</v>
      </c>
      <c r="AG93" s="136">
        <v>43941</v>
      </c>
      <c r="AH93" s="136">
        <v>43967</v>
      </c>
      <c r="AI93" s="136">
        <v>43973</v>
      </c>
      <c r="AJ93" s="136">
        <v>43977</v>
      </c>
      <c r="AK93" s="136"/>
      <c r="AL93" s="136"/>
      <c r="AM93" s="136"/>
      <c r="AN93" s="136"/>
      <c r="AO93" s="136"/>
      <c r="AP93" s="136"/>
      <c r="AQ93" s="136"/>
      <c r="AR93" s="136"/>
      <c r="AS93" s="136"/>
      <c r="AT93" s="132" t="s">
        <v>727</v>
      </c>
    </row>
    <row r="94" spans="1:46" s="118" customFormat="1" ht="41.1" hidden="1" customHeight="1" x14ac:dyDescent="0.2">
      <c r="A94" s="127" t="s">
        <v>296</v>
      </c>
      <c r="B94" s="127" t="s">
        <v>340</v>
      </c>
      <c r="C94" s="127" t="s">
        <v>385</v>
      </c>
      <c r="D94" s="128">
        <v>404</v>
      </c>
      <c r="E94" s="127" t="s">
        <v>728</v>
      </c>
      <c r="F94" s="127" t="s">
        <v>729</v>
      </c>
      <c r="G94" s="127" t="s">
        <v>730</v>
      </c>
      <c r="H94" s="127" t="s">
        <v>300</v>
      </c>
      <c r="I94" s="127" t="s">
        <v>301</v>
      </c>
      <c r="J94" s="127" t="s">
        <v>312</v>
      </c>
      <c r="K94" s="127" t="s">
        <v>13</v>
      </c>
      <c r="L94" s="129">
        <v>65365716.890000001</v>
      </c>
      <c r="M94" s="129">
        <v>65365716.890000001</v>
      </c>
      <c r="N94" s="130">
        <v>28</v>
      </c>
      <c r="O94" s="129">
        <v>65365716.890000001</v>
      </c>
      <c r="P94" s="130">
        <v>28</v>
      </c>
      <c r="Q94" s="129">
        <v>65365716.890000001</v>
      </c>
      <c r="R94" s="130">
        <v>31995237.640000001</v>
      </c>
      <c r="S94" s="131"/>
      <c r="T94" s="127"/>
      <c r="U94" s="130"/>
      <c r="V94" s="129"/>
      <c r="W94" s="130"/>
      <c r="X94" s="129"/>
      <c r="Y94" s="130"/>
      <c r="Z94" s="129"/>
      <c r="AA94" s="130">
        <v>27</v>
      </c>
      <c r="AB94" s="129">
        <v>63705825.43</v>
      </c>
      <c r="AC94" s="130">
        <v>37256706.240000002</v>
      </c>
      <c r="AD94" s="123">
        <v>44007</v>
      </c>
      <c r="AE94" s="123">
        <v>44007.398301192101</v>
      </c>
      <c r="AF94" s="123">
        <v>44008</v>
      </c>
      <c r="AG94" s="123">
        <v>44043</v>
      </c>
      <c r="AH94" s="123">
        <v>44069</v>
      </c>
      <c r="AI94" s="123">
        <v>44089</v>
      </c>
      <c r="AJ94" s="123">
        <v>44091</v>
      </c>
      <c r="AK94" s="123">
        <v>44091.4172763889</v>
      </c>
      <c r="AL94" s="123">
        <v>44251.417655821802</v>
      </c>
      <c r="AM94" s="123">
        <v>44251.419882488401</v>
      </c>
      <c r="AN94" s="123">
        <v>44545.687889004599</v>
      </c>
      <c r="AO94" s="123">
        <v>44341.396573379599</v>
      </c>
      <c r="AP94" s="123">
        <v>44551.470539155103</v>
      </c>
      <c r="AQ94" s="123">
        <v>44371.5305121528</v>
      </c>
      <c r="AR94" s="123">
        <v>44469</v>
      </c>
      <c r="AS94" s="123">
        <v>44704.418731134298</v>
      </c>
      <c r="AT94" s="127" t="s">
        <v>731</v>
      </c>
    </row>
    <row r="95" spans="1:46" s="118" customFormat="1" ht="41.1" hidden="1" customHeight="1" x14ac:dyDescent="0.2">
      <c r="A95" s="132" t="s">
        <v>296</v>
      </c>
      <c r="B95" s="132" t="s">
        <v>297</v>
      </c>
      <c r="C95" s="132" t="s">
        <v>385</v>
      </c>
      <c r="D95" s="133">
        <v>405</v>
      </c>
      <c r="E95" s="132" t="s">
        <v>732</v>
      </c>
      <c r="F95" s="132" t="s">
        <v>733</v>
      </c>
      <c r="G95" s="132" t="s">
        <v>734</v>
      </c>
      <c r="H95" s="132" t="s">
        <v>305</v>
      </c>
      <c r="I95" s="132" t="s">
        <v>311</v>
      </c>
      <c r="J95" s="132" t="s">
        <v>312</v>
      </c>
      <c r="K95" s="132" t="s">
        <v>25</v>
      </c>
      <c r="L95" s="134">
        <v>1057500</v>
      </c>
      <c r="M95" s="134">
        <v>382500</v>
      </c>
      <c r="N95" s="135">
        <v>1</v>
      </c>
      <c r="O95" s="134">
        <v>382500</v>
      </c>
      <c r="P95" s="135">
        <v>1</v>
      </c>
      <c r="Q95" s="134">
        <v>382500</v>
      </c>
      <c r="R95" s="135">
        <v>342911.25</v>
      </c>
      <c r="S95" s="137"/>
      <c r="T95" s="132"/>
      <c r="U95" s="135"/>
      <c r="V95" s="134"/>
      <c r="W95" s="135"/>
      <c r="X95" s="134"/>
      <c r="Y95" s="135"/>
      <c r="Z95" s="134"/>
      <c r="AA95" s="135"/>
      <c r="AB95" s="134"/>
      <c r="AC95" s="135"/>
      <c r="AD95" s="136">
        <v>43872</v>
      </c>
      <c r="AE95" s="136">
        <v>43872.717757604201</v>
      </c>
      <c r="AF95" s="136">
        <v>43872</v>
      </c>
      <c r="AG95" s="136">
        <v>43885</v>
      </c>
      <c r="AH95" s="136"/>
      <c r="AI95" s="136">
        <v>43906</v>
      </c>
      <c r="AJ95" s="136">
        <v>43908</v>
      </c>
      <c r="AK95" s="136">
        <v>43908.459125891197</v>
      </c>
      <c r="AL95" s="136">
        <v>43936.399433182902</v>
      </c>
      <c r="AM95" s="136">
        <v>43936.399677349502</v>
      </c>
      <c r="AN95" s="136">
        <v>43950.421144178203</v>
      </c>
      <c r="AO95" s="136">
        <v>43950.421653275502</v>
      </c>
      <c r="AP95" s="136">
        <v>43950.4227733796</v>
      </c>
      <c r="AQ95" s="136">
        <v>43970.437229942101</v>
      </c>
      <c r="AR95" s="136"/>
      <c r="AS95" s="136">
        <v>43970.437229942101</v>
      </c>
      <c r="AT95" s="132" t="s">
        <v>735</v>
      </c>
    </row>
    <row r="96" spans="1:46" s="118" customFormat="1" ht="41.1" hidden="1" customHeight="1" x14ac:dyDescent="0.2">
      <c r="A96" s="127" t="s">
        <v>296</v>
      </c>
      <c r="B96" s="127" t="s">
        <v>331</v>
      </c>
      <c r="C96" s="127" t="s">
        <v>385</v>
      </c>
      <c r="D96" s="128">
        <v>406</v>
      </c>
      <c r="E96" s="127" t="s">
        <v>736</v>
      </c>
      <c r="F96" s="127" t="s">
        <v>737</v>
      </c>
      <c r="G96" s="127" t="s">
        <v>738</v>
      </c>
      <c r="H96" s="127" t="s">
        <v>300</v>
      </c>
      <c r="I96" s="127" t="s">
        <v>319</v>
      </c>
      <c r="J96" s="127" t="s">
        <v>312</v>
      </c>
      <c r="K96" s="127" t="s">
        <v>10</v>
      </c>
      <c r="L96" s="129">
        <v>3832000</v>
      </c>
      <c r="M96" s="129">
        <v>3832000</v>
      </c>
      <c r="N96" s="130">
        <v>2</v>
      </c>
      <c r="O96" s="129">
        <v>3832000</v>
      </c>
      <c r="P96" s="130">
        <v>2</v>
      </c>
      <c r="Q96" s="129">
        <v>3832000</v>
      </c>
      <c r="R96" s="130">
        <v>2889515</v>
      </c>
      <c r="S96" s="131"/>
      <c r="T96" s="127"/>
      <c r="U96" s="130"/>
      <c r="V96" s="129"/>
      <c r="W96" s="130"/>
      <c r="X96" s="129"/>
      <c r="Y96" s="130"/>
      <c r="Z96" s="129"/>
      <c r="AA96" s="130">
        <v>2</v>
      </c>
      <c r="AB96" s="129">
        <v>3832000</v>
      </c>
      <c r="AC96" s="130">
        <v>5011800</v>
      </c>
      <c r="AD96" s="123">
        <v>43964</v>
      </c>
      <c r="AE96" s="123">
        <v>43964.536203124997</v>
      </c>
      <c r="AF96" s="123"/>
      <c r="AG96" s="123">
        <v>43986</v>
      </c>
      <c r="AH96" s="123"/>
      <c r="AI96" s="123">
        <v>44000</v>
      </c>
      <c r="AJ96" s="123">
        <v>44001</v>
      </c>
      <c r="AK96" s="123">
        <v>44001.377223576397</v>
      </c>
      <c r="AL96" s="123"/>
      <c r="AM96" s="123"/>
      <c r="AN96" s="123"/>
      <c r="AO96" s="123">
        <v>44006.424271678203</v>
      </c>
      <c r="AP96" s="123">
        <v>44006.433568900502</v>
      </c>
      <c r="AQ96" s="123">
        <v>44033.621014317097</v>
      </c>
      <c r="AR96" s="123">
        <v>44091.707638888904</v>
      </c>
      <c r="AS96" s="123">
        <v>44091.716364733802</v>
      </c>
      <c r="AT96" s="127" t="s">
        <v>739</v>
      </c>
    </row>
    <row r="97" spans="1:46" s="118" customFormat="1" ht="41.1" hidden="1" customHeight="1" x14ac:dyDescent="0.2">
      <c r="A97" s="132" t="s">
        <v>296</v>
      </c>
      <c r="B97" s="132" t="s">
        <v>201</v>
      </c>
      <c r="C97" s="132" t="s">
        <v>385</v>
      </c>
      <c r="D97" s="133">
        <v>407</v>
      </c>
      <c r="E97" s="132" t="s">
        <v>740</v>
      </c>
      <c r="F97" s="132" t="s">
        <v>741</v>
      </c>
      <c r="G97" s="132" t="s">
        <v>741</v>
      </c>
      <c r="H97" s="132" t="s">
        <v>300</v>
      </c>
      <c r="I97" s="132" t="s">
        <v>311</v>
      </c>
      <c r="J97" s="132" t="s">
        <v>312</v>
      </c>
      <c r="K97" s="132" t="s">
        <v>368</v>
      </c>
      <c r="L97" s="134">
        <v>675529.92</v>
      </c>
      <c r="M97" s="134">
        <v>675529.92</v>
      </c>
      <c r="N97" s="135">
        <v>1</v>
      </c>
      <c r="O97" s="134">
        <v>675529.92</v>
      </c>
      <c r="P97" s="135">
        <v>1</v>
      </c>
      <c r="Q97" s="134">
        <v>675529.92</v>
      </c>
      <c r="R97" s="135">
        <v>675529.87</v>
      </c>
      <c r="S97" s="137"/>
      <c r="T97" s="132"/>
      <c r="U97" s="135"/>
      <c r="V97" s="134"/>
      <c r="W97" s="135"/>
      <c r="X97" s="134"/>
      <c r="Y97" s="135"/>
      <c r="Z97" s="134"/>
      <c r="AA97" s="135">
        <v>1</v>
      </c>
      <c r="AB97" s="134">
        <v>675529.92</v>
      </c>
      <c r="AC97" s="135">
        <v>675529.92</v>
      </c>
      <c r="AD97" s="136">
        <v>43909</v>
      </c>
      <c r="AE97" s="136">
        <v>43910.450729050899</v>
      </c>
      <c r="AF97" s="136">
        <v>43910</v>
      </c>
      <c r="AG97" s="136">
        <v>43915</v>
      </c>
      <c r="AH97" s="136"/>
      <c r="AI97" s="136">
        <v>43916</v>
      </c>
      <c r="AJ97" s="136">
        <v>43916</v>
      </c>
      <c r="AK97" s="136">
        <v>43916.624216585697</v>
      </c>
      <c r="AL97" s="136"/>
      <c r="AM97" s="136"/>
      <c r="AN97" s="136"/>
      <c r="AO97" s="136">
        <v>43916.635612534701</v>
      </c>
      <c r="AP97" s="136">
        <v>43920.617117245398</v>
      </c>
      <c r="AQ97" s="136">
        <v>43920.627766863399</v>
      </c>
      <c r="AR97" s="136">
        <v>43949.438888888901</v>
      </c>
      <c r="AS97" s="136">
        <v>43942.518425463</v>
      </c>
      <c r="AT97" s="132" t="s">
        <v>742</v>
      </c>
    </row>
    <row r="98" spans="1:46" s="118" customFormat="1" ht="41.1" hidden="1" customHeight="1" x14ac:dyDescent="0.2">
      <c r="A98" s="127" t="s">
        <v>296</v>
      </c>
      <c r="B98" s="127" t="s">
        <v>331</v>
      </c>
      <c r="C98" s="127" t="s">
        <v>385</v>
      </c>
      <c r="D98" s="128">
        <v>408</v>
      </c>
      <c r="E98" s="127" t="s">
        <v>743</v>
      </c>
      <c r="F98" s="127" t="s">
        <v>744</v>
      </c>
      <c r="G98" s="127" t="s">
        <v>745</v>
      </c>
      <c r="H98" s="127" t="s">
        <v>300</v>
      </c>
      <c r="I98" s="127" t="s">
        <v>319</v>
      </c>
      <c r="J98" s="127" t="s">
        <v>312</v>
      </c>
      <c r="K98" s="127" t="s">
        <v>21</v>
      </c>
      <c r="L98" s="129">
        <v>35456165.369999997</v>
      </c>
      <c r="M98" s="129">
        <v>35456165.369999997</v>
      </c>
      <c r="N98" s="130">
        <v>2</v>
      </c>
      <c r="O98" s="129">
        <v>35456165.369999997</v>
      </c>
      <c r="P98" s="130">
        <v>2</v>
      </c>
      <c r="Q98" s="129">
        <v>35456165.369999997</v>
      </c>
      <c r="R98" s="130">
        <v>34901095.890000001</v>
      </c>
      <c r="S98" s="131"/>
      <c r="T98" s="127"/>
      <c r="U98" s="130"/>
      <c r="V98" s="129"/>
      <c r="W98" s="130"/>
      <c r="X98" s="129"/>
      <c r="Y98" s="130"/>
      <c r="Z98" s="129"/>
      <c r="AA98" s="130">
        <v>2</v>
      </c>
      <c r="AB98" s="129">
        <v>35456165.369999997</v>
      </c>
      <c r="AC98" s="130">
        <v>35956165.369999997</v>
      </c>
      <c r="AD98" s="123">
        <v>43913</v>
      </c>
      <c r="AE98" s="123">
        <v>43913.762589895799</v>
      </c>
      <c r="AF98" s="123"/>
      <c r="AG98" s="123">
        <v>43917</v>
      </c>
      <c r="AH98" s="123">
        <v>43920</v>
      </c>
      <c r="AI98" s="123">
        <v>43928</v>
      </c>
      <c r="AJ98" s="123">
        <v>43928</v>
      </c>
      <c r="AK98" s="123">
        <v>43928.585376736097</v>
      </c>
      <c r="AL98" s="123"/>
      <c r="AM98" s="123"/>
      <c r="AN98" s="123"/>
      <c r="AO98" s="123">
        <v>43928.6190957176</v>
      </c>
      <c r="AP98" s="123">
        <v>43928.624418981497</v>
      </c>
      <c r="AQ98" s="123">
        <v>43936.6177609144</v>
      </c>
      <c r="AR98" s="123">
        <v>44034</v>
      </c>
      <c r="AS98" s="123">
        <v>44067.472195833303</v>
      </c>
      <c r="AT98" s="127" t="s">
        <v>746</v>
      </c>
    </row>
    <row r="99" spans="1:46" s="118" customFormat="1" ht="52.35" hidden="1" customHeight="1" x14ac:dyDescent="0.2">
      <c r="A99" s="132" t="s">
        <v>296</v>
      </c>
      <c r="B99" s="132" t="s">
        <v>331</v>
      </c>
      <c r="C99" s="132" t="s">
        <v>385</v>
      </c>
      <c r="D99" s="133">
        <v>409</v>
      </c>
      <c r="E99" s="132" t="s">
        <v>747</v>
      </c>
      <c r="F99" s="132" t="s">
        <v>748</v>
      </c>
      <c r="G99" s="132" t="s">
        <v>749</v>
      </c>
      <c r="H99" s="132" t="s">
        <v>300</v>
      </c>
      <c r="I99" s="132" t="s">
        <v>319</v>
      </c>
      <c r="J99" s="132" t="s">
        <v>312</v>
      </c>
      <c r="K99" s="132" t="s">
        <v>21</v>
      </c>
      <c r="L99" s="134">
        <v>9959064.2799999993</v>
      </c>
      <c r="M99" s="134">
        <v>9959064.2799999993</v>
      </c>
      <c r="N99" s="135">
        <v>2</v>
      </c>
      <c r="O99" s="134">
        <v>9959064.2799999993</v>
      </c>
      <c r="P99" s="135">
        <v>2</v>
      </c>
      <c r="Q99" s="134">
        <v>9959064.2799999993</v>
      </c>
      <c r="R99" s="135">
        <v>9207599.7200000007</v>
      </c>
      <c r="S99" s="137"/>
      <c r="T99" s="132"/>
      <c r="U99" s="135"/>
      <c r="V99" s="134"/>
      <c r="W99" s="135"/>
      <c r="X99" s="134"/>
      <c r="Y99" s="135"/>
      <c r="Z99" s="134"/>
      <c r="AA99" s="135">
        <v>2</v>
      </c>
      <c r="AB99" s="134">
        <v>9959064.2799999993</v>
      </c>
      <c r="AC99" s="135">
        <v>11079614.59</v>
      </c>
      <c r="AD99" s="136">
        <v>43913</v>
      </c>
      <c r="AE99" s="136">
        <v>43914.400143981497</v>
      </c>
      <c r="AF99" s="136"/>
      <c r="AG99" s="136">
        <v>43917</v>
      </c>
      <c r="AH99" s="136">
        <v>43922</v>
      </c>
      <c r="AI99" s="136">
        <v>43929</v>
      </c>
      <c r="AJ99" s="136">
        <v>43929</v>
      </c>
      <c r="AK99" s="136">
        <v>43930.545898298602</v>
      </c>
      <c r="AL99" s="136"/>
      <c r="AM99" s="136"/>
      <c r="AN99" s="136"/>
      <c r="AO99" s="136">
        <v>43930.574606678201</v>
      </c>
      <c r="AP99" s="136">
        <v>43930.673615277803</v>
      </c>
      <c r="AQ99" s="136">
        <v>43937.403407175902</v>
      </c>
      <c r="AR99" s="136">
        <v>44015.53125</v>
      </c>
      <c r="AS99" s="136">
        <v>44015.560334722199</v>
      </c>
      <c r="AT99" s="132" t="s">
        <v>750</v>
      </c>
    </row>
    <row r="100" spans="1:46" s="118" customFormat="1" ht="62.85" hidden="1" customHeight="1" x14ac:dyDescent="0.2">
      <c r="A100" s="127" t="s">
        <v>296</v>
      </c>
      <c r="B100" s="127" t="s">
        <v>297</v>
      </c>
      <c r="C100" s="127" t="s">
        <v>385</v>
      </c>
      <c r="D100" s="128">
        <v>410</v>
      </c>
      <c r="E100" s="127" t="s">
        <v>751</v>
      </c>
      <c r="F100" s="127" t="s">
        <v>751</v>
      </c>
      <c r="G100" s="124" t="s">
        <v>752</v>
      </c>
      <c r="H100" s="127" t="s">
        <v>300</v>
      </c>
      <c r="I100" s="127" t="s">
        <v>301</v>
      </c>
      <c r="J100" s="127" t="s">
        <v>312</v>
      </c>
      <c r="K100" s="127" t="s">
        <v>10</v>
      </c>
      <c r="L100" s="129">
        <v>3500000</v>
      </c>
      <c r="M100" s="129">
        <v>3500000</v>
      </c>
      <c r="N100" s="130">
        <v>1</v>
      </c>
      <c r="O100" s="129">
        <v>3500000</v>
      </c>
      <c r="P100" s="130">
        <v>1</v>
      </c>
      <c r="Q100" s="129">
        <v>3500000</v>
      </c>
      <c r="R100" s="130">
        <v>2012559</v>
      </c>
      <c r="S100" s="131"/>
      <c r="T100" s="127"/>
      <c r="U100" s="130"/>
      <c r="V100" s="129"/>
      <c r="W100" s="130"/>
      <c r="X100" s="129"/>
      <c r="Y100" s="130"/>
      <c r="Z100" s="129"/>
      <c r="AA100" s="130">
        <v>1</v>
      </c>
      <c r="AB100" s="129">
        <v>3500000</v>
      </c>
      <c r="AC100" s="130">
        <v>2012559</v>
      </c>
      <c r="AD100" s="123">
        <v>43928</v>
      </c>
      <c r="AE100" s="123">
        <v>43929.550492361101</v>
      </c>
      <c r="AF100" s="123">
        <v>43930</v>
      </c>
      <c r="AG100" s="123">
        <v>44011</v>
      </c>
      <c r="AH100" s="123"/>
      <c r="AI100" s="123">
        <v>44025</v>
      </c>
      <c r="AJ100" s="123">
        <v>44027</v>
      </c>
      <c r="AK100" s="123">
        <v>44027.423940162</v>
      </c>
      <c r="AL100" s="123">
        <v>44068.621683830999</v>
      </c>
      <c r="AM100" s="123">
        <v>44068.622251504603</v>
      </c>
      <c r="AN100" s="123">
        <v>44138.7499501157</v>
      </c>
      <c r="AO100" s="123">
        <v>44140.380483911998</v>
      </c>
      <c r="AP100" s="123">
        <v>44140.403670173597</v>
      </c>
      <c r="AQ100" s="123">
        <v>44230.749725381902</v>
      </c>
      <c r="AR100" s="123">
        <v>44270.542361111096</v>
      </c>
      <c r="AS100" s="123">
        <v>44264.710530983801</v>
      </c>
      <c r="AT100" s="127" t="s">
        <v>753</v>
      </c>
    </row>
    <row r="101" spans="1:46" s="118" customFormat="1" ht="41.1" hidden="1" customHeight="1" x14ac:dyDescent="0.2">
      <c r="A101" s="132" t="s">
        <v>296</v>
      </c>
      <c r="B101" s="132" t="s">
        <v>201</v>
      </c>
      <c r="C101" s="132" t="s">
        <v>385</v>
      </c>
      <c r="D101" s="133">
        <v>411</v>
      </c>
      <c r="E101" s="132" t="s">
        <v>754</v>
      </c>
      <c r="F101" s="132" t="s">
        <v>755</v>
      </c>
      <c r="G101" s="132" t="s">
        <v>756</v>
      </c>
      <c r="H101" s="132" t="s">
        <v>300</v>
      </c>
      <c r="I101" s="132" t="s">
        <v>319</v>
      </c>
      <c r="J101" s="132" t="s">
        <v>312</v>
      </c>
      <c r="K101" s="132" t="s">
        <v>15</v>
      </c>
      <c r="L101" s="134">
        <v>343272379.12</v>
      </c>
      <c r="M101" s="134">
        <v>343272379.12</v>
      </c>
      <c r="N101" s="135">
        <v>820</v>
      </c>
      <c r="O101" s="134">
        <v>343271050.82999998</v>
      </c>
      <c r="P101" s="135">
        <v>635</v>
      </c>
      <c r="Q101" s="134">
        <v>311174653.31999999</v>
      </c>
      <c r="R101" s="135">
        <v>224542666.71000001</v>
      </c>
      <c r="S101" s="137"/>
      <c r="T101" s="132"/>
      <c r="U101" s="135">
        <v>185</v>
      </c>
      <c r="V101" s="134">
        <v>32097725.800000001</v>
      </c>
      <c r="W101" s="135"/>
      <c r="X101" s="134"/>
      <c r="Y101" s="135"/>
      <c r="Z101" s="134"/>
      <c r="AA101" s="135">
        <v>635</v>
      </c>
      <c r="AB101" s="134">
        <v>311174653.31999999</v>
      </c>
      <c r="AC101" s="135">
        <v>282414507.66000003</v>
      </c>
      <c r="AD101" s="136">
        <v>44050</v>
      </c>
      <c r="AE101" s="136">
        <v>44051.6793580671</v>
      </c>
      <c r="AF101" s="136"/>
      <c r="AG101" s="136">
        <v>44070</v>
      </c>
      <c r="AH101" s="136">
        <v>44078</v>
      </c>
      <c r="AI101" s="136">
        <v>44088</v>
      </c>
      <c r="AJ101" s="136">
        <v>44090</v>
      </c>
      <c r="AK101" s="136">
        <v>44090.419416550903</v>
      </c>
      <c r="AL101" s="136"/>
      <c r="AM101" s="136"/>
      <c r="AN101" s="136"/>
      <c r="AO101" s="136">
        <v>44104.428435567097</v>
      </c>
      <c r="AP101" s="136">
        <v>44110.397782986103</v>
      </c>
      <c r="AQ101" s="136">
        <v>44160.845239201401</v>
      </c>
      <c r="AR101" s="136">
        <v>44193</v>
      </c>
      <c r="AS101" s="136">
        <v>44445.505359456001</v>
      </c>
      <c r="AT101" s="132" t="s">
        <v>757</v>
      </c>
    </row>
    <row r="102" spans="1:46" s="118" customFormat="1" ht="41.1" hidden="1" customHeight="1" x14ac:dyDescent="0.2">
      <c r="A102" s="127" t="s">
        <v>296</v>
      </c>
      <c r="B102" s="127" t="s">
        <v>340</v>
      </c>
      <c r="C102" s="127" t="s">
        <v>758</v>
      </c>
      <c r="D102" s="128">
        <v>412</v>
      </c>
      <c r="E102" s="127" t="s">
        <v>759</v>
      </c>
      <c r="F102" s="127" t="s">
        <v>760</v>
      </c>
      <c r="G102" s="127" t="s">
        <v>761</v>
      </c>
      <c r="H102" s="127" t="s">
        <v>300</v>
      </c>
      <c r="I102" s="127" t="s">
        <v>319</v>
      </c>
      <c r="J102" s="127" t="s">
        <v>312</v>
      </c>
      <c r="K102" s="127" t="s">
        <v>26</v>
      </c>
      <c r="L102" s="129">
        <v>22472334</v>
      </c>
      <c r="M102" s="129">
        <v>22472334</v>
      </c>
      <c r="N102" s="130">
        <v>32</v>
      </c>
      <c r="O102" s="129">
        <v>22472334</v>
      </c>
      <c r="P102" s="130">
        <v>30</v>
      </c>
      <c r="Q102" s="129">
        <v>22149875</v>
      </c>
      <c r="R102" s="130">
        <v>12152832.51</v>
      </c>
      <c r="S102" s="131"/>
      <c r="T102" s="127"/>
      <c r="U102" s="130">
        <v>2</v>
      </c>
      <c r="V102" s="129">
        <v>322459</v>
      </c>
      <c r="W102" s="130"/>
      <c r="X102" s="129"/>
      <c r="Y102" s="130"/>
      <c r="Z102" s="129"/>
      <c r="AA102" s="130">
        <v>30</v>
      </c>
      <c r="AB102" s="129">
        <v>22149875</v>
      </c>
      <c r="AC102" s="130">
        <v>12159146.51</v>
      </c>
      <c r="AD102" s="123">
        <v>44210</v>
      </c>
      <c r="AE102" s="123">
        <v>44222.736758067098</v>
      </c>
      <c r="AF102" s="123"/>
      <c r="AG102" s="123">
        <v>44239</v>
      </c>
      <c r="AH102" s="123">
        <v>44256</v>
      </c>
      <c r="AI102" s="123">
        <v>44263</v>
      </c>
      <c r="AJ102" s="123">
        <v>44265</v>
      </c>
      <c r="AK102" s="123">
        <v>44265.443845752299</v>
      </c>
      <c r="AL102" s="123"/>
      <c r="AM102" s="123"/>
      <c r="AN102" s="123"/>
      <c r="AO102" s="123">
        <v>44277.398293749997</v>
      </c>
      <c r="AP102" s="123">
        <v>44277.509983020798</v>
      </c>
      <c r="AQ102" s="123">
        <v>44350.410661076399</v>
      </c>
      <c r="AR102" s="123">
        <v>44405.663194444402</v>
      </c>
      <c r="AS102" s="123">
        <v>44424.407134490699</v>
      </c>
      <c r="AT102" s="127" t="s">
        <v>762</v>
      </c>
    </row>
    <row r="103" spans="1:46" s="118" customFormat="1" ht="52.35" hidden="1" customHeight="1" x14ac:dyDescent="0.2">
      <c r="A103" s="132" t="s">
        <v>296</v>
      </c>
      <c r="B103" s="132" t="s">
        <v>297</v>
      </c>
      <c r="C103" s="132" t="s">
        <v>385</v>
      </c>
      <c r="D103" s="133">
        <v>413</v>
      </c>
      <c r="E103" s="132" t="s">
        <v>763</v>
      </c>
      <c r="F103" s="132" t="s">
        <v>764</v>
      </c>
      <c r="G103" s="132" t="s">
        <v>765</v>
      </c>
      <c r="H103" s="132" t="s">
        <v>300</v>
      </c>
      <c r="I103" s="132" t="s">
        <v>301</v>
      </c>
      <c r="J103" s="132" t="s">
        <v>312</v>
      </c>
      <c r="K103" s="132" t="s">
        <v>22</v>
      </c>
      <c r="L103" s="134">
        <v>2700000</v>
      </c>
      <c r="M103" s="134">
        <v>2700000</v>
      </c>
      <c r="N103" s="135">
        <v>1</v>
      </c>
      <c r="O103" s="134">
        <v>2700000</v>
      </c>
      <c r="P103" s="135">
        <v>1</v>
      </c>
      <c r="Q103" s="134">
        <v>2700000</v>
      </c>
      <c r="R103" s="135">
        <v>108000</v>
      </c>
      <c r="S103" s="137"/>
      <c r="T103" s="132"/>
      <c r="U103" s="135"/>
      <c r="V103" s="134"/>
      <c r="W103" s="135"/>
      <c r="X103" s="134"/>
      <c r="Y103" s="135"/>
      <c r="Z103" s="134"/>
      <c r="AA103" s="135">
        <v>1</v>
      </c>
      <c r="AB103" s="134">
        <v>2700000</v>
      </c>
      <c r="AC103" s="135">
        <v>2700000</v>
      </c>
      <c r="AD103" s="136">
        <v>44001</v>
      </c>
      <c r="AE103" s="136">
        <v>44001.533688391202</v>
      </c>
      <c r="AF103" s="136">
        <v>44002</v>
      </c>
      <c r="AG103" s="136">
        <v>44032</v>
      </c>
      <c r="AH103" s="136"/>
      <c r="AI103" s="136">
        <v>44047</v>
      </c>
      <c r="AJ103" s="136">
        <v>44049</v>
      </c>
      <c r="AK103" s="136">
        <v>44049.417725925901</v>
      </c>
      <c r="AL103" s="136">
        <v>44083.420670520798</v>
      </c>
      <c r="AM103" s="136">
        <v>44083.4208741088</v>
      </c>
      <c r="AN103" s="136">
        <v>44109.447992708301</v>
      </c>
      <c r="AO103" s="136">
        <v>44109.449931678202</v>
      </c>
      <c r="AP103" s="136">
        <v>44109.470305092596</v>
      </c>
      <c r="AQ103" s="136">
        <v>44119.6930446759</v>
      </c>
      <c r="AR103" s="136">
        <v>44155.6</v>
      </c>
      <c r="AS103" s="136">
        <v>44155.668478669002</v>
      </c>
      <c r="AT103" s="132" t="s">
        <v>766</v>
      </c>
    </row>
    <row r="104" spans="1:46" s="118" customFormat="1" ht="41.1" hidden="1" customHeight="1" x14ac:dyDescent="0.2">
      <c r="A104" s="127" t="s">
        <v>296</v>
      </c>
      <c r="B104" s="127" t="s">
        <v>201</v>
      </c>
      <c r="C104" s="127" t="s">
        <v>385</v>
      </c>
      <c r="D104" s="128">
        <v>414</v>
      </c>
      <c r="E104" s="127" t="s">
        <v>767</v>
      </c>
      <c r="F104" s="127" t="s">
        <v>768</v>
      </c>
      <c r="G104" s="127" t="s">
        <v>769</v>
      </c>
      <c r="H104" s="127" t="s">
        <v>300</v>
      </c>
      <c r="I104" s="127" t="s">
        <v>319</v>
      </c>
      <c r="J104" s="127" t="s">
        <v>312</v>
      </c>
      <c r="K104" s="127" t="s">
        <v>368</v>
      </c>
      <c r="L104" s="129">
        <v>18344689.16</v>
      </c>
      <c r="M104" s="129">
        <v>18344689.16</v>
      </c>
      <c r="N104" s="130">
        <v>31</v>
      </c>
      <c r="O104" s="129">
        <v>18344689.16</v>
      </c>
      <c r="P104" s="130">
        <v>19</v>
      </c>
      <c r="Q104" s="129">
        <v>17644380.359999999</v>
      </c>
      <c r="R104" s="130">
        <v>16343633.810000001</v>
      </c>
      <c r="S104" s="131"/>
      <c r="T104" s="127"/>
      <c r="U104" s="130">
        <v>12</v>
      </c>
      <c r="V104" s="129">
        <v>700308.8</v>
      </c>
      <c r="W104" s="130"/>
      <c r="X104" s="129"/>
      <c r="Y104" s="130"/>
      <c r="Z104" s="129"/>
      <c r="AA104" s="130">
        <v>18</v>
      </c>
      <c r="AB104" s="129">
        <v>17287284.039999999</v>
      </c>
      <c r="AC104" s="130">
        <v>17042657.510000002</v>
      </c>
      <c r="AD104" s="123">
        <v>44106</v>
      </c>
      <c r="AE104" s="123">
        <v>44106.772745868097</v>
      </c>
      <c r="AF104" s="123"/>
      <c r="AG104" s="123">
        <v>44127</v>
      </c>
      <c r="AH104" s="123"/>
      <c r="AI104" s="123">
        <v>44137</v>
      </c>
      <c r="AJ104" s="123">
        <v>44138</v>
      </c>
      <c r="AK104" s="123">
        <v>44138.423376006896</v>
      </c>
      <c r="AL104" s="123"/>
      <c r="AM104" s="123"/>
      <c r="AN104" s="123"/>
      <c r="AO104" s="123">
        <v>44146.418504085603</v>
      </c>
      <c r="AP104" s="123">
        <v>44147.491126655099</v>
      </c>
      <c r="AQ104" s="123">
        <v>44180.7160937847</v>
      </c>
      <c r="AR104" s="123">
        <v>44230.809027777803</v>
      </c>
      <c r="AS104" s="123">
        <v>44274.374674305604</v>
      </c>
      <c r="AT104" s="127" t="s">
        <v>770</v>
      </c>
    </row>
    <row r="105" spans="1:46" s="118" customFormat="1" ht="41.1" hidden="1" customHeight="1" x14ac:dyDescent="0.2">
      <c r="A105" s="132" t="s">
        <v>296</v>
      </c>
      <c r="B105" s="132" t="s">
        <v>201</v>
      </c>
      <c r="C105" s="132" t="s">
        <v>385</v>
      </c>
      <c r="D105" s="133">
        <v>415</v>
      </c>
      <c r="E105" s="132" t="s">
        <v>771</v>
      </c>
      <c r="F105" s="132" t="s">
        <v>772</v>
      </c>
      <c r="G105" s="132" t="s">
        <v>772</v>
      </c>
      <c r="H105" s="132" t="s">
        <v>300</v>
      </c>
      <c r="I105" s="132" t="s">
        <v>311</v>
      </c>
      <c r="J105" s="132" t="s">
        <v>312</v>
      </c>
      <c r="K105" s="132" t="s">
        <v>368</v>
      </c>
      <c r="L105" s="134">
        <v>8231439</v>
      </c>
      <c r="M105" s="134">
        <v>8231439</v>
      </c>
      <c r="N105" s="135">
        <v>3</v>
      </c>
      <c r="O105" s="134">
        <v>8231439</v>
      </c>
      <c r="P105" s="135">
        <v>3</v>
      </c>
      <c r="Q105" s="134">
        <v>8231439</v>
      </c>
      <c r="R105" s="135">
        <v>8231424</v>
      </c>
      <c r="S105" s="137"/>
      <c r="T105" s="132"/>
      <c r="U105" s="135"/>
      <c r="V105" s="134"/>
      <c r="W105" s="135"/>
      <c r="X105" s="134"/>
      <c r="Y105" s="135"/>
      <c r="Z105" s="134"/>
      <c r="AA105" s="135">
        <v>3</v>
      </c>
      <c r="AB105" s="134">
        <v>8231439</v>
      </c>
      <c r="AC105" s="135">
        <v>9877708.8000000007</v>
      </c>
      <c r="AD105" s="136">
        <v>43943</v>
      </c>
      <c r="AE105" s="136">
        <v>43944.549050115696</v>
      </c>
      <c r="AF105" s="136">
        <v>43945</v>
      </c>
      <c r="AG105" s="136">
        <v>43956</v>
      </c>
      <c r="AH105" s="136">
        <v>43957</v>
      </c>
      <c r="AI105" s="136">
        <v>43962</v>
      </c>
      <c r="AJ105" s="136">
        <v>43963</v>
      </c>
      <c r="AK105" s="136">
        <v>43963.4214476505</v>
      </c>
      <c r="AL105" s="136"/>
      <c r="AM105" s="136">
        <v>44018.436060960703</v>
      </c>
      <c r="AN105" s="136"/>
      <c r="AO105" s="136">
        <v>43963.527933564801</v>
      </c>
      <c r="AP105" s="136">
        <v>43963.534363229199</v>
      </c>
      <c r="AQ105" s="136">
        <v>43972.515842592598</v>
      </c>
      <c r="AR105" s="136">
        <v>44015.275694444397</v>
      </c>
      <c r="AS105" s="136">
        <v>44020.517108182903</v>
      </c>
      <c r="AT105" s="132" t="s">
        <v>773</v>
      </c>
    </row>
    <row r="106" spans="1:46" s="118" customFormat="1" ht="52.35" hidden="1" customHeight="1" x14ac:dyDescent="0.2">
      <c r="A106" s="127" t="s">
        <v>296</v>
      </c>
      <c r="B106" s="127" t="s">
        <v>201</v>
      </c>
      <c r="C106" s="127" t="s">
        <v>385</v>
      </c>
      <c r="D106" s="128">
        <v>416</v>
      </c>
      <c r="E106" s="127" t="s">
        <v>774</v>
      </c>
      <c r="F106" s="127" t="s">
        <v>775</v>
      </c>
      <c r="G106" s="127" t="s">
        <v>776</v>
      </c>
      <c r="H106" s="127" t="s">
        <v>300</v>
      </c>
      <c r="I106" s="127" t="s">
        <v>311</v>
      </c>
      <c r="J106" s="127" t="s">
        <v>312</v>
      </c>
      <c r="K106" s="127" t="s">
        <v>368</v>
      </c>
      <c r="L106" s="129">
        <v>6755000</v>
      </c>
      <c r="M106" s="129">
        <v>6755000</v>
      </c>
      <c r="N106" s="130">
        <v>2</v>
      </c>
      <c r="O106" s="129">
        <v>6755000</v>
      </c>
      <c r="P106" s="130">
        <v>2</v>
      </c>
      <c r="Q106" s="129">
        <v>6755000</v>
      </c>
      <c r="R106" s="130">
        <v>6664000</v>
      </c>
      <c r="S106" s="131"/>
      <c r="T106" s="127"/>
      <c r="U106" s="130"/>
      <c r="V106" s="129"/>
      <c r="W106" s="130"/>
      <c r="X106" s="129"/>
      <c r="Y106" s="130"/>
      <c r="Z106" s="129"/>
      <c r="AA106" s="130">
        <v>2</v>
      </c>
      <c r="AB106" s="129">
        <v>6755000</v>
      </c>
      <c r="AC106" s="130">
        <v>3150000</v>
      </c>
      <c r="AD106" s="123">
        <v>43959</v>
      </c>
      <c r="AE106" s="123">
        <v>43959.714949108798</v>
      </c>
      <c r="AF106" s="123">
        <v>43959</v>
      </c>
      <c r="AG106" s="123">
        <v>43965</v>
      </c>
      <c r="AH106" s="123">
        <v>43966</v>
      </c>
      <c r="AI106" s="123">
        <v>43972</v>
      </c>
      <c r="AJ106" s="123">
        <v>43973</v>
      </c>
      <c r="AK106" s="123">
        <v>43973.418018402801</v>
      </c>
      <c r="AL106" s="123"/>
      <c r="AM106" s="123"/>
      <c r="AN106" s="123"/>
      <c r="AO106" s="123">
        <v>43973.427845104197</v>
      </c>
      <c r="AP106" s="123">
        <v>43973.432527002296</v>
      </c>
      <c r="AQ106" s="123">
        <v>44013.3954099537</v>
      </c>
      <c r="AR106" s="123">
        <v>44020</v>
      </c>
      <c r="AS106" s="123">
        <v>44013.576797766204</v>
      </c>
      <c r="AT106" s="127" t="s">
        <v>777</v>
      </c>
    </row>
    <row r="107" spans="1:46" s="118" customFormat="1" ht="41.1" hidden="1" customHeight="1" x14ac:dyDescent="0.2">
      <c r="A107" s="132" t="s">
        <v>296</v>
      </c>
      <c r="B107" s="132" t="s">
        <v>340</v>
      </c>
      <c r="C107" s="132" t="s">
        <v>385</v>
      </c>
      <c r="D107" s="133">
        <v>417</v>
      </c>
      <c r="E107" s="132" t="s">
        <v>778</v>
      </c>
      <c r="F107" s="132" t="s">
        <v>779</v>
      </c>
      <c r="G107" s="132" t="s">
        <v>780</v>
      </c>
      <c r="H107" s="132" t="s">
        <v>300</v>
      </c>
      <c r="I107" s="132" t="s">
        <v>301</v>
      </c>
      <c r="J107" s="132" t="s">
        <v>312</v>
      </c>
      <c r="K107" s="132" t="s">
        <v>383</v>
      </c>
      <c r="L107" s="134">
        <v>20647000</v>
      </c>
      <c r="M107" s="134">
        <v>20647000</v>
      </c>
      <c r="N107" s="135">
        <v>2</v>
      </c>
      <c r="O107" s="134">
        <v>20647000</v>
      </c>
      <c r="P107" s="135">
        <v>2</v>
      </c>
      <c r="Q107" s="134">
        <v>20647000</v>
      </c>
      <c r="R107" s="135">
        <v>20053000</v>
      </c>
      <c r="S107" s="137"/>
      <c r="T107" s="132"/>
      <c r="U107" s="135"/>
      <c r="V107" s="134"/>
      <c r="W107" s="135"/>
      <c r="X107" s="134"/>
      <c r="Y107" s="135"/>
      <c r="Z107" s="134"/>
      <c r="AA107" s="135">
        <v>2</v>
      </c>
      <c r="AB107" s="134">
        <v>20647000</v>
      </c>
      <c r="AC107" s="135">
        <v>22677160</v>
      </c>
      <c r="AD107" s="136">
        <v>43963</v>
      </c>
      <c r="AE107" s="136">
        <v>43965.499901388903</v>
      </c>
      <c r="AF107" s="136">
        <v>43965</v>
      </c>
      <c r="AG107" s="136">
        <v>43986</v>
      </c>
      <c r="AH107" s="136"/>
      <c r="AI107" s="136">
        <v>44004</v>
      </c>
      <c r="AJ107" s="136">
        <v>44006</v>
      </c>
      <c r="AK107" s="136">
        <v>44006.418057754599</v>
      </c>
      <c r="AL107" s="136">
        <v>44077.4606951389</v>
      </c>
      <c r="AM107" s="136">
        <v>44077.462919907397</v>
      </c>
      <c r="AN107" s="136">
        <v>44096.671256713002</v>
      </c>
      <c r="AO107" s="136">
        <v>44105.4250139699</v>
      </c>
      <c r="AP107" s="136">
        <v>44105.4339644676</v>
      </c>
      <c r="AQ107" s="136">
        <v>44110.755818750004</v>
      </c>
      <c r="AR107" s="136">
        <v>44158.745833333298</v>
      </c>
      <c r="AS107" s="136">
        <v>44160.494084455997</v>
      </c>
      <c r="AT107" s="132" t="s">
        <v>781</v>
      </c>
    </row>
    <row r="108" spans="1:46" s="118" customFormat="1" ht="41.1" hidden="1" customHeight="1" x14ac:dyDescent="0.2">
      <c r="A108" s="127" t="s">
        <v>296</v>
      </c>
      <c r="B108" s="127" t="s">
        <v>331</v>
      </c>
      <c r="C108" s="127" t="s">
        <v>385</v>
      </c>
      <c r="D108" s="128">
        <v>418</v>
      </c>
      <c r="E108" s="127" t="s">
        <v>782</v>
      </c>
      <c r="F108" s="127" t="s">
        <v>783</v>
      </c>
      <c r="G108" s="127" t="s">
        <v>784</v>
      </c>
      <c r="H108" s="127" t="s">
        <v>305</v>
      </c>
      <c r="I108" s="127" t="s">
        <v>319</v>
      </c>
      <c r="J108" s="127" t="s">
        <v>312</v>
      </c>
      <c r="K108" s="127" t="s">
        <v>10</v>
      </c>
      <c r="L108" s="129">
        <v>382998</v>
      </c>
      <c r="M108" s="129">
        <v>382998</v>
      </c>
      <c r="N108" s="130">
        <v>1</v>
      </c>
      <c r="O108" s="129">
        <v>382998</v>
      </c>
      <c r="P108" s="130">
        <v>1</v>
      </c>
      <c r="Q108" s="129">
        <v>382998</v>
      </c>
      <c r="R108" s="130">
        <v>310551.12</v>
      </c>
      <c r="S108" s="131"/>
      <c r="T108" s="127"/>
      <c r="U108" s="130"/>
      <c r="V108" s="129"/>
      <c r="W108" s="130"/>
      <c r="X108" s="129"/>
      <c r="Y108" s="130"/>
      <c r="Z108" s="129"/>
      <c r="AA108" s="130"/>
      <c r="AB108" s="129"/>
      <c r="AC108" s="130"/>
      <c r="AD108" s="123">
        <v>44119</v>
      </c>
      <c r="AE108" s="123">
        <v>44119.650320335699</v>
      </c>
      <c r="AF108" s="123"/>
      <c r="AG108" s="123">
        <v>44127</v>
      </c>
      <c r="AH108" s="123"/>
      <c r="AI108" s="123">
        <v>44137</v>
      </c>
      <c r="AJ108" s="123">
        <v>44138</v>
      </c>
      <c r="AK108" s="123">
        <v>44138.378138194399</v>
      </c>
      <c r="AL108" s="123"/>
      <c r="AM108" s="123"/>
      <c r="AN108" s="123"/>
      <c r="AO108" s="123">
        <v>44144.378586111103</v>
      </c>
      <c r="AP108" s="123">
        <v>44144.384243252302</v>
      </c>
      <c r="AQ108" s="123">
        <v>44147.618661886598</v>
      </c>
      <c r="AR108" s="123"/>
      <c r="AS108" s="123">
        <v>44174</v>
      </c>
      <c r="AT108" s="127" t="s">
        <v>785</v>
      </c>
    </row>
    <row r="109" spans="1:46" s="118" customFormat="1" ht="41.1" hidden="1" customHeight="1" x14ac:dyDescent="0.2">
      <c r="A109" s="132" t="s">
        <v>296</v>
      </c>
      <c r="B109" s="132" t="s">
        <v>297</v>
      </c>
      <c r="C109" s="132" t="s">
        <v>385</v>
      </c>
      <c r="D109" s="133">
        <v>419</v>
      </c>
      <c r="E109" s="132" t="s">
        <v>786</v>
      </c>
      <c r="F109" s="132" t="s">
        <v>786</v>
      </c>
      <c r="G109" s="132" t="s">
        <v>787</v>
      </c>
      <c r="H109" s="132" t="s">
        <v>300</v>
      </c>
      <c r="I109" s="132" t="s">
        <v>301</v>
      </c>
      <c r="J109" s="132" t="s">
        <v>312</v>
      </c>
      <c r="K109" s="132" t="s">
        <v>21</v>
      </c>
      <c r="L109" s="134">
        <v>64618121.899999999</v>
      </c>
      <c r="M109" s="134">
        <v>64618121.899999999</v>
      </c>
      <c r="N109" s="135">
        <v>2</v>
      </c>
      <c r="O109" s="134">
        <v>64618121.899999999</v>
      </c>
      <c r="P109" s="135">
        <v>2</v>
      </c>
      <c r="Q109" s="134">
        <v>64618121.899999999</v>
      </c>
      <c r="R109" s="135">
        <v>43274070.109999999</v>
      </c>
      <c r="S109" s="137"/>
      <c r="T109" s="132"/>
      <c r="U109" s="135"/>
      <c r="V109" s="134"/>
      <c r="W109" s="135"/>
      <c r="X109" s="134"/>
      <c r="Y109" s="135"/>
      <c r="Z109" s="134"/>
      <c r="AA109" s="135">
        <v>2</v>
      </c>
      <c r="AB109" s="134">
        <v>64618121.899999999</v>
      </c>
      <c r="AC109" s="135">
        <v>64618121.899999999</v>
      </c>
      <c r="AD109" s="136">
        <v>43966</v>
      </c>
      <c r="AE109" s="136">
        <v>43966.529034838</v>
      </c>
      <c r="AF109" s="136">
        <v>43966</v>
      </c>
      <c r="AG109" s="136">
        <v>44018</v>
      </c>
      <c r="AH109" s="136"/>
      <c r="AI109" s="136">
        <v>44068</v>
      </c>
      <c r="AJ109" s="136">
        <v>44070</v>
      </c>
      <c r="AK109" s="136">
        <v>44070.418495486098</v>
      </c>
      <c r="AL109" s="136">
        <v>44090.4594027778</v>
      </c>
      <c r="AM109" s="136">
        <v>44090.460697025497</v>
      </c>
      <c r="AN109" s="136">
        <v>44104.467521794002</v>
      </c>
      <c r="AO109" s="136">
        <v>44104.479807870397</v>
      </c>
      <c r="AP109" s="136">
        <v>44104.498742280099</v>
      </c>
      <c r="AQ109" s="136">
        <v>44112.642722650497</v>
      </c>
      <c r="AR109" s="136">
        <v>44193.653472222199</v>
      </c>
      <c r="AS109" s="136">
        <v>44203.385727511602</v>
      </c>
      <c r="AT109" s="132" t="s">
        <v>788</v>
      </c>
    </row>
    <row r="110" spans="1:46" s="118" customFormat="1" ht="73.5" hidden="1" customHeight="1" x14ac:dyDescent="0.2">
      <c r="A110" s="127" t="s">
        <v>296</v>
      </c>
      <c r="B110" s="127" t="s">
        <v>331</v>
      </c>
      <c r="C110" s="127" t="s">
        <v>385</v>
      </c>
      <c r="D110" s="128">
        <v>420</v>
      </c>
      <c r="E110" s="127" t="s">
        <v>789</v>
      </c>
      <c r="F110" s="127" t="s">
        <v>789</v>
      </c>
      <c r="G110" s="127" t="s">
        <v>790</v>
      </c>
      <c r="H110" s="127" t="s">
        <v>300</v>
      </c>
      <c r="I110" s="127" t="s">
        <v>301</v>
      </c>
      <c r="J110" s="127" t="s">
        <v>312</v>
      </c>
      <c r="K110" s="127" t="s">
        <v>378</v>
      </c>
      <c r="L110" s="129">
        <v>33907312.640000001</v>
      </c>
      <c r="M110" s="129">
        <v>33907312.640000001</v>
      </c>
      <c r="N110" s="130">
        <v>5</v>
      </c>
      <c r="O110" s="129">
        <v>33907312.640000001</v>
      </c>
      <c r="P110" s="130">
        <v>5</v>
      </c>
      <c r="Q110" s="129">
        <v>33907312.640000001</v>
      </c>
      <c r="R110" s="130">
        <v>27218242.68</v>
      </c>
      <c r="S110" s="131"/>
      <c r="T110" s="127"/>
      <c r="U110" s="130"/>
      <c r="V110" s="129"/>
      <c r="W110" s="130"/>
      <c r="X110" s="129"/>
      <c r="Y110" s="130"/>
      <c r="Z110" s="129"/>
      <c r="AA110" s="130">
        <v>5</v>
      </c>
      <c r="AB110" s="129">
        <v>33907312.640000001</v>
      </c>
      <c r="AC110" s="130">
        <v>31401902.219999999</v>
      </c>
      <c r="AD110" s="123">
        <v>43971</v>
      </c>
      <c r="AE110" s="123">
        <v>43973.610168599502</v>
      </c>
      <c r="AF110" s="123">
        <v>43974</v>
      </c>
      <c r="AG110" s="123">
        <v>44001</v>
      </c>
      <c r="AH110" s="123">
        <v>44006</v>
      </c>
      <c r="AI110" s="123">
        <v>44015</v>
      </c>
      <c r="AJ110" s="123">
        <v>44018</v>
      </c>
      <c r="AK110" s="123">
        <v>44018.436111261602</v>
      </c>
      <c r="AL110" s="123">
        <v>44099.406920451402</v>
      </c>
      <c r="AM110" s="123">
        <v>44099.407700810203</v>
      </c>
      <c r="AN110" s="123">
        <v>44385.490224108798</v>
      </c>
      <c r="AO110" s="123">
        <v>44323.428712118097</v>
      </c>
      <c r="AP110" s="123">
        <v>44385.511625544001</v>
      </c>
      <c r="AQ110" s="123">
        <v>44358.422269525501</v>
      </c>
      <c r="AR110" s="123">
        <v>44434.506944444402</v>
      </c>
      <c r="AS110" s="123">
        <v>44553.418437419001</v>
      </c>
      <c r="AT110" s="127" t="s">
        <v>791</v>
      </c>
    </row>
    <row r="111" spans="1:46" s="118" customFormat="1" ht="41.1" hidden="1" customHeight="1" x14ac:dyDescent="0.2">
      <c r="A111" s="132" t="s">
        <v>296</v>
      </c>
      <c r="B111" s="132" t="s">
        <v>331</v>
      </c>
      <c r="C111" s="132" t="s">
        <v>385</v>
      </c>
      <c r="D111" s="133">
        <v>421</v>
      </c>
      <c r="E111" s="132" t="s">
        <v>792</v>
      </c>
      <c r="F111" s="132" t="s">
        <v>793</v>
      </c>
      <c r="G111" s="132" t="s">
        <v>794</v>
      </c>
      <c r="H111" s="132" t="s">
        <v>300</v>
      </c>
      <c r="I111" s="132" t="s">
        <v>319</v>
      </c>
      <c r="J111" s="132" t="s">
        <v>312</v>
      </c>
      <c r="K111" s="132" t="s">
        <v>25</v>
      </c>
      <c r="L111" s="134">
        <v>4605000</v>
      </c>
      <c r="M111" s="134">
        <v>4605000</v>
      </c>
      <c r="N111" s="135">
        <v>3</v>
      </c>
      <c r="O111" s="134">
        <v>4605000</v>
      </c>
      <c r="P111" s="135">
        <v>3</v>
      </c>
      <c r="Q111" s="134">
        <v>4605000</v>
      </c>
      <c r="R111" s="135">
        <v>4305571.9000000004</v>
      </c>
      <c r="S111" s="137"/>
      <c r="T111" s="132"/>
      <c r="U111" s="135"/>
      <c r="V111" s="134"/>
      <c r="W111" s="135"/>
      <c r="X111" s="134"/>
      <c r="Y111" s="135"/>
      <c r="Z111" s="134"/>
      <c r="AA111" s="135">
        <v>3</v>
      </c>
      <c r="AB111" s="134">
        <v>4605000</v>
      </c>
      <c r="AC111" s="135">
        <v>4305571.9000000004</v>
      </c>
      <c r="AD111" s="136">
        <v>43976</v>
      </c>
      <c r="AE111" s="136">
        <v>43976.707744409701</v>
      </c>
      <c r="AF111" s="136"/>
      <c r="AG111" s="136">
        <v>43994</v>
      </c>
      <c r="AH111" s="136">
        <v>44015</v>
      </c>
      <c r="AI111" s="136">
        <v>44022</v>
      </c>
      <c r="AJ111" s="136">
        <v>44026</v>
      </c>
      <c r="AK111" s="136">
        <v>44026.421002280098</v>
      </c>
      <c r="AL111" s="136"/>
      <c r="AM111" s="136"/>
      <c r="AN111" s="136"/>
      <c r="AO111" s="136">
        <v>44032.418463541697</v>
      </c>
      <c r="AP111" s="136">
        <v>44032.442106597198</v>
      </c>
      <c r="AQ111" s="136">
        <v>44096.4193015856</v>
      </c>
      <c r="AR111" s="136">
        <v>44180</v>
      </c>
      <c r="AS111" s="136">
        <v>44180.448922025498</v>
      </c>
      <c r="AT111" s="132" t="s">
        <v>795</v>
      </c>
    </row>
    <row r="112" spans="1:46" s="118" customFormat="1" ht="41.1" hidden="1" customHeight="1" x14ac:dyDescent="0.2">
      <c r="A112" s="127" t="s">
        <v>296</v>
      </c>
      <c r="B112" s="127" t="s">
        <v>297</v>
      </c>
      <c r="C112" s="127" t="s">
        <v>385</v>
      </c>
      <c r="D112" s="128">
        <v>422</v>
      </c>
      <c r="E112" s="127" t="s">
        <v>796</v>
      </c>
      <c r="F112" s="127" t="s">
        <v>797</v>
      </c>
      <c r="G112" s="127" t="s">
        <v>798</v>
      </c>
      <c r="H112" s="127" t="s">
        <v>305</v>
      </c>
      <c r="I112" s="127" t="s">
        <v>301</v>
      </c>
      <c r="J112" s="127" t="s">
        <v>312</v>
      </c>
      <c r="K112" s="127" t="s">
        <v>368</v>
      </c>
      <c r="L112" s="129">
        <v>2391950</v>
      </c>
      <c r="M112" s="129">
        <v>2391950</v>
      </c>
      <c r="N112" s="130">
        <v>1</v>
      </c>
      <c r="O112" s="129">
        <v>2391950</v>
      </c>
      <c r="P112" s="130">
        <v>1</v>
      </c>
      <c r="Q112" s="129">
        <v>2391950</v>
      </c>
      <c r="R112" s="130">
        <v>1719450</v>
      </c>
      <c r="S112" s="131"/>
      <c r="T112" s="127"/>
      <c r="U112" s="130"/>
      <c r="V112" s="129"/>
      <c r="W112" s="130"/>
      <c r="X112" s="129"/>
      <c r="Y112" s="130"/>
      <c r="Z112" s="129"/>
      <c r="AA112" s="130"/>
      <c r="AB112" s="129"/>
      <c r="AC112" s="130"/>
      <c r="AD112" s="123">
        <v>43991</v>
      </c>
      <c r="AE112" s="123">
        <v>43991.6759135764</v>
      </c>
      <c r="AF112" s="123">
        <v>43991</v>
      </c>
      <c r="AG112" s="123">
        <v>44008</v>
      </c>
      <c r="AH112" s="123"/>
      <c r="AI112" s="123">
        <v>44027</v>
      </c>
      <c r="AJ112" s="123">
        <v>44028</v>
      </c>
      <c r="AK112" s="123">
        <v>44028.421293749998</v>
      </c>
      <c r="AL112" s="123"/>
      <c r="AM112" s="123"/>
      <c r="AN112" s="123"/>
      <c r="AO112" s="123">
        <v>44039.607546956002</v>
      </c>
      <c r="AP112" s="123">
        <v>44039.612204282399</v>
      </c>
      <c r="AQ112" s="123">
        <v>44074.712410150503</v>
      </c>
      <c r="AR112" s="123"/>
      <c r="AS112" s="123">
        <v>44176</v>
      </c>
      <c r="AT112" s="127" t="s">
        <v>799</v>
      </c>
    </row>
    <row r="113" spans="1:46" s="118" customFormat="1" ht="41.1" hidden="1" customHeight="1" x14ac:dyDescent="0.2">
      <c r="A113" s="132" t="s">
        <v>296</v>
      </c>
      <c r="B113" s="132" t="s">
        <v>201</v>
      </c>
      <c r="C113" s="132" t="s">
        <v>385</v>
      </c>
      <c r="D113" s="133">
        <v>423</v>
      </c>
      <c r="E113" s="132" t="s">
        <v>800</v>
      </c>
      <c r="F113" s="132" t="s">
        <v>801</v>
      </c>
      <c r="G113" s="132" t="s">
        <v>802</v>
      </c>
      <c r="H113" s="132" t="s">
        <v>300</v>
      </c>
      <c r="I113" s="132" t="s">
        <v>319</v>
      </c>
      <c r="J113" s="132" t="s">
        <v>312</v>
      </c>
      <c r="K113" s="132" t="s">
        <v>368</v>
      </c>
      <c r="L113" s="134">
        <v>211783409.33000001</v>
      </c>
      <c r="M113" s="134">
        <v>211783409.33000001</v>
      </c>
      <c r="N113" s="135">
        <v>11</v>
      </c>
      <c r="O113" s="134">
        <v>211783409.33000001</v>
      </c>
      <c r="P113" s="135">
        <v>10</v>
      </c>
      <c r="Q113" s="134">
        <v>164592054.55000001</v>
      </c>
      <c r="R113" s="135">
        <v>151320949.19999999</v>
      </c>
      <c r="S113" s="137"/>
      <c r="T113" s="132"/>
      <c r="U113" s="135">
        <v>1</v>
      </c>
      <c r="V113" s="134">
        <v>47191354.780000001</v>
      </c>
      <c r="W113" s="135"/>
      <c r="X113" s="134"/>
      <c r="Y113" s="135"/>
      <c r="Z113" s="134"/>
      <c r="AA113" s="135">
        <v>10</v>
      </c>
      <c r="AB113" s="134">
        <v>164592054.55000001</v>
      </c>
      <c r="AC113" s="135">
        <v>228147209.84</v>
      </c>
      <c r="AD113" s="136">
        <v>43991</v>
      </c>
      <c r="AE113" s="136">
        <v>43991.612209606501</v>
      </c>
      <c r="AF113" s="136"/>
      <c r="AG113" s="136">
        <v>44000</v>
      </c>
      <c r="AH113" s="136"/>
      <c r="AI113" s="136">
        <v>44011</v>
      </c>
      <c r="AJ113" s="136">
        <v>44013</v>
      </c>
      <c r="AK113" s="136">
        <v>44013.426756597197</v>
      </c>
      <c r="AL113" s="136"/>
      <c r="AM113" s="136">
        <v>44084.430927199101</v>
      </c>
      <c r="AN113" s="136"/>
      <c r="AO113" s="136">
        <v>44019.587582025502</v>
      </c>
      <c r="AP113" s="136">
        <v>44019.627053854201</v>
      </c>
      <c r="AQ113" s="136">
        <v>44092.449205752302</v>
      </c>
      <c r="AR113" s="136">
        <v>44161.763888888898</v>
      </c>
      <c r="AS113" s="136">
        <v>44175.537272071801</v>
      </c>
      <c r="AT113" s="132" t="s">
        <v>803</v>
      </c>
    </row>
    <row r="114" spans="1:46" s="118" customFormat="1" ht="41.1" hidden="1" customHeight="1" x14ac:dyDescent="0.2">
      <c r="A114" s="127" t="s">
        <v>296</v>
      </c>
      <c r="B114" s="127" t="s">
        <v>297</v>
      </c>
      <c r="C114" s="127" t="s">
        <v>385</v>
      </c>
      <c r="D114" s="128">
        <v>424</v>
      </c>
      <c r="E114" s="127" t="s">
        <v>804</v>
      </c>
      <c r="F114" s="127" t="s">
        <v>805</v>
      </c>
      <c r="G114" s="127" t="s">
        <v>806</v>
      </c>
      <c r="H114" s="127" t="s">
        <v>305</v>
      </c>
      <c r="I114" s="127" t="s">
        <v>301</v>
      </c>
      <c r="J114" s="127" t="s">
        <v>312</v>
      </c>
      <c r="K114" s="127" t="s">
        <v>16</v>
      </c>
      <c r="L114" s="129">
        <v>703768</v>
      </c>
      <c r="M114" s="129">
        <v>402153</v>
      </c>
      <c r="N114" s="130">
        <v>2</v>
      </c>
      <c r="O114" s="129">
        <v>402153</v>
      </c>
      <c r="P114" s="130">
        <v>2</v>
      </c>
      <c r="Q114" s="129">
        <v>402153</v>
      </c>
      <c r="R114" s="130">
        <v>383360.61</v>
      </c>
      <c r="S114" s="131"/>
      <c r="T114" s="127"/>
      <c r="U114" s="130"/>
      <c r="V114" s="129"/>
      <c r="W114" s="130"/>
      <c r="X114" s="129"/>
      <c r="Y114" s="130"/>
      <c r="Z114" s="129"/>
      <c r="AA114" s="130"/>
      <c r="AB114" s="129"/>
      <c r="AC114" s="130"/>
      <c r="AD114" s="123">
        <v>44007</v>
      </c>
      <c r="AE114" s="123">
        <v>44007.645729050899</v>
      </c>
      <c r="AF114" s="123">
        <v>44008</v>
      </c>
      <c r="AG114" s="123">
        <v>44034</v>
      </c>
      <c r="AH114" s="123">
        <v>44068</v>
      </c>
      <c r="AI114" s="123">
        <v>44075</v>
      </c>
      <c r="AJ114" s="123">
        <v>44077</v>
      </c>
      <c r="AK114" s="123">
        <v>44077.428483680596</v>
      </c>
      <c r="AL114" s="123">
        <v>44117.423683182897</v>
      </c>
      <c r="AM114" s="123">
        <v>44117.431314386602</v>
      </c>
      <c r="AN114" s="123">
        <v>44134.534477280104</v>
      </c>
      <c r="AO114" s="123">
        <v>44144.420132719897</v>
      </c>
      <c r="AP114" s="123">
        <v>44144.437622071797</v>
      </c>
      <c r="AQ114" s="123">
        <v>44231.699760150499</v>
      </c>
      <c r="AR114" s="123"/>
      <c r="AS114" s="123">
        <v>44231.699760150499</v>
      </c>
      <c r="AT114" s="127" t="s">
        <v>807</v>
      </c>
    </row>
    <row r="115" spans="1:46" s="118" customFormat="1" ht="41.1" hidden="1" customHeight="1" x14ac:dyDescent="0.2">
      <c r="A115" s="132" t="s">
        <v>296</v>
      </c>
      <c r="B115" s="132" t="s">
        <v>297</v>
      </c>
      <c r="C115" s="132" t="s">
        <v>385</v>
      </c>
      <c r="D115" s="133">
        <v>425</v>
      </c>
      <c r="E115" s="132" t="s">
        <v>808</v>
      </c>
      <c r="F115" s="132" t="s">
        <v>809</v>
      </c>
      <c r="G115" s="132" t="s">
        <v>810</v>
      </c>
      <c r="H115" s="132" t="s">
        <v>305</v>
      </c>
      <c r="I115" s="132" t="s">
        <v>301</v>
      </c>
      <c r="J115" s="132" t="s">
        <v>312</v>
      </c>
      <c r="K115" s="132" t="s">
        <v>25</v>
      </c>
      <c r="L115" s="134">
        <v>4200000</v>
      </c>
      <c r="M115" s="134">
        <v>2100000</v>
      </c>
      <c r="N115" s="135">
        <v>1</v>
      </c>
      <c r="O115" s="134">
        <v>2100000</v>
      </c>
      <c r="P115" s="135">
        <v>1</v>
      </c>
      <c r="Q115" s="134">
        <v>2100000</v>
      </c>
      <c r="R115" s="135">
        <v>1522500</v>
      </c>
      <c r="S115" s="137"/>
      <c r="T115" s="132"/>
      <c r="U115" s="135"/>
      <c r="V115" s="134"/>
      <c r="W115" s="135"/>
      <c r="X115" s="134"/>
      <c r="Y115" s="135"/>
      <c r="Z115" s="134"/>
      <c r="AA115" s="135"/>
      <c r="AB115" s="134"/>
      <c r="AC115" s="135"/>
      <c r="AD115" s="136">
        <v>43985</v>
      </c>
      <c r="AE115" s="136">
        <v>43985.664626817103</v>
      </c>
      <c r="AF115" s="136">
        <v>43986</v>
      </c>
      <c r="AG115" s="136">
        <v>44008</v>
      </c>
      <c r="AH115" s="136">
        <v>44027</v>
      </c>
      <c r="AI115" s="136">
        <v>44033</v>
      </c>
      <c r="AJ115" s="136">
        <v>44035</v>
      </c>
      <c r="AK115" s="136">
        <v>44035.418750613397</v>
      </c>
      <c r="AL115" s="136">
        <v>44084.418290162001</v>
      </c>
      <c r="AM115" s="136">
        <v>44084.418832870397</v>
      </c>
      <c r="AN115" s="136">
        <v>44127.406258761599</v>
      </c>
      <c r="AO115" s="136">
        <v>44131.410115081002</v>
      </c>
      <c r="AP115" s="136">
        <v>44131.4181978009</v>
      </c>
      <c r="AQ115" s="136">
        <v>44158.655596759301</v>
      </c>
      <c r="AR115" s="136"/>
      <c r="AS115" s="136">
        <v>44196</v>
      </c>
      <c r="AT115" s="132" t="s">
        <v>811</v>
      </c>
    </row>
    <row r="116" spans="1:46" s="118" customFormat="1" ht="41.1" hidden="1" customHeight="1" x14ac:dyDescent="0.2">
      <c r="A116" s="127" t="s">
        <v>296</v>
      </c>
      <c r="B116" s="127" t="s">
        <v>340</v>
      </c>
      <c r="C116" s="127" t="s">
        <v>385</v>
      </c>
      <c r="D116" s="128">
        <v>426</v>
      </c>
      <c r="E116" s="127" t="s">
        <v>812</v>
      </c>
      <c r="F116" s="127" t="s">
        <v>813</v>
      </c>
      <c r="G116" s="127" t="s">
        <v>814</v>
      </c>
      <c r="H116" s="127" t="s">
        <v>300</v>
      </c>
      <c r="I116" s="127" t="s">
        <v>301</v>
      </c>
      <c r="J116" s="127" t="s">
        <v>312</v>
      </c>
      <c r="K116" s="127" t="s">
        <v>8</v>
      </c>
      <c r="L116" s="129">
        <v>4836000</v>
      </c>
      <c r="M116" s="129">
        <v>4836000</v>
      </c>
      <c r="N116" s="130">
        <v>1</v>
      </c>
      <c r="O116" s="129">
        <v>4836000</v>
      </c>
      <c r="P116" s="130">
        <v>1</v>
      </c>
      <c r="Q116" s="129">
        <v>4836000</v>
      </c>
      <c r="R116" s="130">
        <v>4129535.4</v>
      </c>
      <c r="S116" s="131"/>
      <c r="T116" s="127"/>
      <c r="U116" s="130"/>
      <c r="V116" s="129"/>
      <c r="W116" s="130"/>
      <c r="X116" s="129"/>
      <c r="Y116" s="130"/>
      <c r="Z116" s="129"/>
      <c r="AA116" s="130">
        <v>1</v>
      </c>
      <c r="AB116" s="129">
        <v>4836000</v>
      </c>
      <c r="AC116" s="130">
        <v>4129535.4</v>
      </c>
      <c r="AD116" s="123">
        <v>43987</v>
      </c>
      <c r="AE116" s="123">
        <v>43990.463441122702</v>
      </c>
      <c r="AF116" s="123">
        <v>43990</v>
      </c>
      <c r="AG116" s="123">
        <v>44011</v>
      </c>
      <c r="AH116" s="123">
        <v>44019</v>
      </c>
      <c r="AI116" s="123">
        <v>44026</v>
      </c>
      <c r="AJ116" s="123">
        <v>44028</v>
      </c>
      <c r="AK116" s="123">
        <v>44028.418814432902</v>
      </c>
      <c r="AL116" s="123">
        <v>44089.398154398201</v>
      </c>
      <c r="AM116" s="123">
        <v>44089.398588194403</v>
      </c>
      <c r="AN116" s="123">
        <v>44106.419730439797</v>
      </c>
      <c r="AO116" s="123">
        <v>44106.421075428203</v>
      </c>
      <c r="AP116" s="123">
        <v>44106.423927812502</v>
      </c>
      <c r="AQ116" s="123">
        <v>44137.421419756902</v>
      </c>
      <c r="AR116" s="123">
        <v>44193.6784722222</v>
      </c>
      <c r="AS116" s="123">
        <v>44194.410138275503</v>
      </c>
      <c r="AT116" s="127" t="s">
        <v>815</v>
      </c>
    </row>
    <row r="117" spans="1:46" s="118" customFormat="1" ht="41.1" hidden="1" customHeight="1" x14ac:dyDescent="0.2">
      <c r="A117" s="132" t="s">
        <v>296</v>
      </c>
      <c r="B117" s="132" t="s">
        <v>331</v>
      </c>
      <c r="C117" s="132" t="s">
        <v>385</v>
      </c>
      <c r="D117" s="133">
        <v>427</v>
      </c>
      <c r="E117" s="132" t="s">
        <v>816</v>
      </c>
      <c r="F117" s="132" t="s">
        <v>817</v>
      </c>
      <c r="G117" s="132" t="s">
        <v>818</v>
      </c>
      <c r="H117" s="132" t="s">
        <v>300</v>
      </c>
      <c r="I117" s="132" t="s">
        <v>311</v>
      </c>
      <c r="J117" s="132" t="s">
        <v>312</v>
      </c>
      <c r="K117" s="132" t="s">
        <v>410</v>
      </c>
      <c r="L117" s="134">
        <v>657150</v>
      </c>
      <c r="M117" s="134">
        <v>657150</v>
      </c>
      <c r="N117" s="135">
        <v>3</v>
      </c>
      <c r="O117" s="134">
        <v>657150</v>
      </c>
      <c r="P117" s="135">
        <v>2</v>
      </c>
      <c r="Q117" s="134">
        <v>630000</v>
      </c>
      <c r="R117" s="135">
        <v>135000</v>
      </c>
      <c r="S117" s="137"/>
      <c r="T117" s="132"/>
      <c r="U117" s="135">
        <v>1</v>
      </c>
      <c r="V117" s="134">
        <v>27150</v>
      </c>
      <c r="W117" s="135"/>
      <c r="X117" s="134"/>
      <c r="Y117" s="135"/>
      <c r="Z117" s="134"/>
      <c r="AA117" s="135">
        <v>2</v>
      </c>
      <c r="AB117" s="134">
        <v>630000</v>
      </c>
      <c r="AC117" s="135">
        <v>882000</v>
      </c>
      <c r="AD117" s="136">
        <v>43980</v>
      </c>
      <c r="AE117" s="136">
        <v>43991.722161770798</v>
      </c>
      <c r="AF117" s="136">
        <v>43992</v>
      </c>
      <c r="AG117" s="136">
        <v>43997</v>
      </c>
      <c r="AH117" s="136">
        <v>44000</v>
      </c>
      <c r="AI117" s="136">
        <v>44004</v>
      </c>
      <c r="AJ117" s="136">
        <v>44004</v>
      </c>
      <c r="AK117" s="136">
        <v>44004.607437731502</v>
      </c>
      <c r="AL117" s="136"/>
      <c r="AM117" s="136"/>
      <c r="AN117" s="136"/>
      <c r="AO117" s="136">
        <v>44004.743113078701</v>
      </c>
      <c r="AP117" s="136">
        <v>44004.755043634301</v>
      </c>
      <c r="AQ117" s="136">
        <v>44007.721859490703</v>
      </c>
      <c r="AR117" s="136">
        <v>44018</v>
      </c>
      <c r="AS117" s="136">
        <v>44021.385474456001</v>
      </c>
      <c r="AT117" s="132" t="s">
        <v>819</v>
      </c>
    </row>
    <row r="118" spans="1:46" s="118" customFormat="1" ht="41.1" hidden="1" customHeight="1" x14ac:dyDescent="0.2">
      <c r="A118" s="127" t="s">
        <v>296</v>
      </c>
      <c r="B118" s="127" t="s">
        <v>297</v>
      </c>
      <c r="C118" s="127" t="s">
        <v>385</v>
      </c>
      <c r="D118" s="128">
        <v>429</v>
      </c>
      <c r="E118" s="127" t="s">
        <v>820</v>
      </c>
      <c r="F118" s="127" t="s">
        <v>820</v>
      </c>
      <c r="G118" s="127" t="s">
        <v>821</v>
      </c>
      <c r="H118" s="127" t="s">
        <v>305</v>
      </c>
      <c r="I118" s="127" t="s">
        <v>301</v>
      </c>
      <c r="J118" s="127" t="s">
        <v>312</v>
      </c>
      <c r="K118" s="127" t="s">
        <v>368</v>
      </c>
      <c r="L118" s="129">
        <v>1100000</v>
      </c>
      <c r="M118" s="129">
        <v>1100000</v>
      </c>
      <c r="N118" s="130">
        <v>1</v>
      </c>
      <c r="O118" s="129">
        <v>1100000</v>
      </c>
      <c r="P118" s="130">
        <v>1</v>
      </c>
      <c r="Q118" s="129">
        <v>1100000</v>
      </c>
      <c r="R118" s="130">
        <v>982532.6</v>
      </c>
      <c r="S118" s="131"/>
      <c r="T118" s="127"/>
      <c r="U118" s="130"/>
      <c r="V118" s="129"/>
      <c r="W118" s="130"/>
      <c r="X118" s="129"/>
      <c r="Y118" s="130"/>
      <c r="Z118" s="129"/>
      <c r="AA118" s="130"/>
      <c r="AB118" s="129"/>
      <c r="AC118" s="130"/>
      <c r="AD118" s="123">
        <v>44042</v>
      </c>
      <c r="AE118" s="123">
        <v>44042.681250497699</v>
      </c>
      <c r="AF118" s="123">
        <v>44042</v>
      </c>
      <c r="AG118" s="123">
        <v>44071</v>
      </c>
      <c r="AH118" s="123"/>
      <c r="AI118" s="123">
        <v>44088</v>
      </c>
      <c r="AJ118" s="123">
        <v>44089</v>
      </c>
      <c r="AK118" s="123">
        <v>44089.429989004602</v>
      </c>
      <c r="AL118" s="123">
        <v>44116.384678090297</v>
      </c>
      <c r="AM118" s="123">
        <v>44116.385425347202</v>
      </c>
      <c r="AN118" s="123">
        <v>44117.682049965297</v>
      </c>
      <c r="AO118" s="123">
        <v>44132.626935300897</v>
      </c>
      <c r="AP118" s="123">
        <v>44132.633074108802</v>
      </c>
      <c r="AQ118" s="123">
        <v>44137.610524039403</v>
      </c>
      <c r="AR118" s="123"/>
      <c r="AS118" s="123">
        <v>44092</v>
      </c>
      <c r="AT118" s="127" t="s">
        <v>822</v>
      </c>
    </row>
    <row r="119" spans="1:46" s="118" customFormat="1" ht="41.1" hidden="1" customHeight="1" x14ac:dyDescent="0.2">
      <c r="A119" s="132" t="s">
        <v>296</v>
      </c>
      <c r="B119" s="132" t="s">
        <v>201</v>
      </c>
      <c r="C119" s="132" t="s">
        <v>758</v>
      </c>
      <c r="D119" s="133">
        <v>430</v>
      </c>
      <c r="E119" s="132" t="s">
        <v>823</v>
      </c>
      <c r="F119" s="132" t="s">
        <v>824</v>
      </c>
      <c r="G119" s="132" t="s">
        <v>825</v>
      </c>
      <c r="H119" s="132" t="s">
        <v>300</v>
      </c>
      <c r="I119" s="132" t="s">
        <v>319</v>
      </c>
      <c r="J119" s="132" t="s">
        <v>312</v>
      </c>
      <c r="K119" s="132" t="s">
        <v>368</v>
      </c>
      <c r="L119" s="134">
        <v>13670639.800000001</v>
      </c>
      <c r="M119" s="134">
        <v>13670639.800000001</v>
      </c>
      <c r="N119" s="135">
        <v>23</v>
      </c>
      <c r="O119" s="134">
        <v>13670639.800000001</v>
      </c>
      <c r="P119" s="135">
        <v>23</v>
      </c>
      <c r="Q119" s="134">
        <v>13670639.800000001</v>
      </c>
      <c r="R119" s="135">
        <v>7880453.75</v>
      </c>
      <c r="S119" s="137"/>
      <c r="T119" s="132"/>
      <c r="U119" s="135"/>
      <c r="V119" s="134"/>
      <c r="W119" s="135"/>
      <c r="X119" s="134"/>
      <c r="Y119" s="135"/>
      <c r="Z119" s="134"/>
      <c r="AA119" s="135">
        <v>23</v>
      </c>
      <c r="AB119" s="134">
        <v>13670639.800000001</v>
      </c>
      <c r="AC119" s="135">
        <v>9151515.0199999996</v>
      </c>
      <c r="AD119" s="136">
        <v>44326</v>
      </c>
      <c r="AE119" s="136">
        <v>44327.416418483801</v>
      </c>
      <c r="AF119" s="136"/>
      <c r="AG119" s="136">
        <v>44343</v>
      </c>
      <c r="AH119" s="136"/>
      <c r="AI119" s="136">
        <v>44355</v>
      </c>
      <c r="AJ119" s="136">
        <v>44356</v>
      </c>
      <c r="AK119" s="136">
        <v>44356.483499803202</v>
      </c>
      <c r="AL119" s="136"/>
      <c r="AM119" s="136"/>
      <c r="AN119" s="136"/>
      <c r="AO119" s="136">
        <v>44365.484992708298</v>
      </c>
      <c r="AP119" s="136">
        <v>44365.507907789397</v>
      </c>
      <c r="AQ119" s="136">
        <v>44379.7063937153</v>
      </c>
      <c r="AR119" s="136">
        <v>44425.592361111099</v>
      </c>
      <c r="AS119" s="136">
        <v>44426.672949074098</v>
      </c>
      <c r="AT119" s="132" t="s">
        <v>826</v>
      </c>
    </row>
    <row r="120" spans="1:46" s="118" customFormat="1" ht="62.85" hidden="1" customHeight="1" x14ac:dyDescent="0.2">
      <c r="A120" s="127" t="s">
        <v>296</v>
      </c>
      <c r="B120" s="127" t="s">
        <v>297</v>
      </c>
      <c r="C120" s="127" t="s">
        <v>385</v>
      </c>
      <c r="D120" s="128">
        <v>431</v>
      </c>
      <c r="E120" s="127" t="s">
        <v>827</v>
      </c>
      <c r="F120" s="127" t="s">
        <v>828</v>
      </c>
      <c r="G120" s="127" t="s">
        <v>829</v>
      </c>
      <c r="H120" s="127" t="s">
        <v>300</v>
      </c>
      <c r="I120" s="127" t="s">
        <v>301</v>
      </c>
      <c r="J120" s="127" t="s">
        <v>312</v>
      </c>
      <c r="K120" s="127" t="s">
        <v>8</v>
      </c>
      <c r="L120" s="129">
        <v>7400000</v>
      </c>
      <c r="M120" s="129">
        <v>400000</v>
      </c>
      <c r="N120" s="130">
        <v>1</v>
      </c>
      <c r="O120" s="129">
        <v>400000</v>
      </c>
      <c r="P120" s="130">
        <v>1</v>
      </c>
      <c r="Q120" s="129">
        <v>400000</v>
      </c>
      <c r="R120" s="130">
        <v>396000</v>
      </c>
      <c r="S120" s="131"/>
      <c r="T120" s="127"/>
      <c r="U120" s="130"/>
      <c r="V120" s="129"/>
      <c r="W120" s="130"/>
      <c r="X120" s="129"/>
      <c r="Y120" s="130"/>
      <c r="Z120" s="129"/>
      <c r="AA120" s="130">
        <v>1</v>
      </c>
      <c r="AB120" s="129">
        <v>400000</v>
      </c>
      <c r="AC120" s="130">
        <v>7396000</v>
      </c>
      <c r="AD120" s="123">
        <v>44039</v>
      </c>
      <c r="AE120" s="123">
        <v>44039.664661955998</v>
      </c>
      <c r="AF120" s="123">
        <v>44039</v>
      </c>
      <c r="AG120" s="123">
        <v>44081</v>
      </c>
      <c r="AH120" s="123">
        <v>44088</v>
      </c>
      <c r="AI120" s="123">
        <v>44095</v>
      </c>
      <c r="AJ120" s="123">
        <v>44097</v>
      </c>
      <c r="AK120" s="123">
        <v>44097.419066516202</v>
      </c>
      <c r="AL120" s="123">
        <v>44111.418025381899</v>
      </c>
      <c r="AM120" s="123">
        <v>44111.4183913542</v>
      </c>
      <c r="AN120" s="123">
        <v>44130.606271261597</v>
      </c>
      <c r="AO120" s="123">
        <v>44130.607943055598</v>
      </c>
      <c r="AP120" s="123">
        <v>44130.610503622702</v>
      </c>
      <c r="AQ120" s="123">
        <v>44144.615975544002</v>
      </c>
      <c r="AR120" s="123">
        <v>44186.595833333296</v>
      </c>
      <c r="AS120" s="123">
        <v>44186.623781215298</v>
      </c>
      <c r="AT120" s="127" t="s">
        <v>830</v>
      </c>
    </row>
    <row r="121" spans="1:46" s="118" customFormat="1" ht="41.1" hidden="1" customHeight="1" x14ac:dyDescent="0.2">
      <c r="A121" s="132" t="s">
        <v>296</v>
      </c>
      <c r="B121" s="132" t="s">
        <v>331</v>
      </c>
      <c r="C121" s="132" t="s">
        <v>385</v>
      </c>
      <c r="D121" s="133">
        <v>433</v>
      </c>
      <c r="E121" s="132" t="s">
        <v>831</v>
      </c>
      <c r="F121" s="132" t="s">
        <v>832</v>
      </c>
      <c r="G121" s="132" t="s">
        <v>833</v>
      </c>
      <c r="H121" s="132" t="s">
        <v>300</v>
      </c>
      <c r="I121" s="132" t="s">
        <v>319</v>
      </c>
      <c r="J121" s="132" t="s">
        <v>312</v>
      </c>
      <c r="K121" s="132" t="s">
        <v>10</v>
      </c>
      <c r="L121" s="134">
        <v>20458000</v>
      </c>
      <c r="M121" s="134">
        <v>20458000</v>
      </c>
      <c r="N121" s="135">
        <v>4</v>
      </c>
      <c r="O121" s="134">
        <v>20458000</v>
      </c>
      <c r="P121" s="135">
        <v>4</v>
      </c>
      <c r="Q121" s="134">
        <v>20458000</v>
      </c>
      <c r="R121" s="135">
        <v>15166070</v>
      </c>
      <c r="S121" s="137"/>
      <c r="T121" s="132"/>
      <c r="U121" s="135"/>
      <c r="V121" s="134"/>
      <c r="W121" s="135"/>
      <c r="X121" s="134"/>
      <c r="Y121" s="135"/>
      <c r="Z121" s="134"/>
      <c r="AA121" s="135">
        <v>4</v>
      </c>
      <c r="AB121" s="134">
        <v>20458000</v>
      </c>
      <c r="AC121" s="135">
        <v>20458000</v>
      </c>
      <c r="AD121" s="136">
        <v>44155</v>
      </c>
      <c r="AE121" s="136">
        <v>44155.662213310199</v>
      </c>
      <c r="AF121" s="136"/>
      <c r="AG121" s="136">
        <v>44169</v>
      </c>
      <c r="AH121" s="136"/>
      <c r="AI121" s="136">
        <v>44180</v>
      </c>
      <c r="AJ121" s="136">
        <v>44181</v>
      </c>
      <c r="AK121" s="136">
        <v>44181.389001273201</v>
      </c>
      <c r="AL121" s="136"/>
      <c r="AM121" s="136"/>
      <c r="AN121" s="136"/>
      <c r="AO121" s="136">
        <v>44183.379376770798</v>
      </c>
      <c r="AP121" s="136">
        <v>44183.391557291703</v>
      </c>
      <c r="AQ121" s="136">
        <v>44242.689882372702</v>
      </c>
      <c r="AR121" s="136">
        <v>44300.401388888902</v>
      </c>
      <c r="AS121" s="136">
        <v>44309.559068750001</v>
      </c>
      <c r="AT121" s="132" t="s">
        <v>834</v>
      </c>
    </row>
    <row r="122" spans="1:46" s="118" customFormat="1" ht="41.1" hidden="1" customHeight="1" x14ac:dyDescent="0.2">
      <c r="A122" s="127" t="s">
        <v>296</v>
      </c>
      <c r="B122" s="127" t="s">
        <v>297</v>
      </c>
      <c r="C122" s="127" t="s">
        <v>385</v>
      </c>
      <c r="D122" s="128">
        <v>434</v>
      </c>
      <c r="E122" s="127" t="s">
        <v>835</v>
      </c>
      <c r="F122" s="127" t="s">
        <v>836</v>
      </c>
      <c r="G122" s="127" t="s">
        <v>837</v>
      </c>
      <c r="H122" s="127" t="s">
        <v>300</v>
      </c>
      <c r="I122" s="127" t="s">
        <v>301</v>
      </c>
      <c r="J122" s="127" t="s">
        <v>312</v>
      </c>
      <c r="K122" s="127" t="s">
        <v>25</v>
      </c>
      <c r="L122" s="129">
        <v>6749300</v>
      </c>
      <c r="M122" s="129">
        <v>3374650</v>
      </c>
      <c r="N122" s="130">
        <v>1</v>
      </c>
      <c r="O122" s="129">
        <v>3374650</v>
      </c>
      <c r="P122" s="130">
        <v>1</v>
      </c>
      <c r="Q122" s="129">
        <v>3374650</v>
      </c>
      <c r="R122" s="130">
        <v>2628176.7400000002</v>
      </c>
      <c r="S122" s="131"/>
      <c r="T122" s="127"/>
      <c r="U122" s="130"/>
      <c r="V122" s="129"/>
      <c r="W122" s="130"/>
      <c r="X122" s="129"/>
      <c r="Y122" s="130"/>
      <c r="Z122" s="129"/>
      <c r="AA122" s="130">
        <v>1</v>
      </c>
      <c r="AB122" s="129">
        <v>3374650</v>
      </c>
      <c r="AC122" s="130">
        <v>2036738</v>
      </c>
      <c r="AD122" s="123">
        <v>44028</v>
      </c>
      <c r="AE122" s="123">
        <v>44028.628682488401</v>
      </c>
      <c r="AF122" s="123">
        <v>44029</v>
      </c>
      <c r="AG122" s="123">
        <v>44084</v>
      </c>
      <c r="AH122" s="123">
        <v>44098</v>
      </c>
      <c r="AI122" s="123">
        <v>44104</v>
      </c>
      <c r="AJ122" s="123">
        <v>44106</v>
      </c>
      <c r="AK122" s="123">
        <v>44106.418518206003</v>
      </c>
      <c r="AL122" s="123"/>
      <c r="AM122" s="123"/>
      <c r="AN122" s="123"/>
      <c r="AO122" s="123">
        <v>44116.461233101902</v>
      </c>
      <c r="AP122" s="123">
        <v>44116.473598576398</v>
      </c>
      <c r="AQ122" s="123">
        <v>44123.617505671296</v>
      </c>
      <c r="AR122" s="123">
        <v>44167</v>
      </c>
      <c r="AS122" s="123">
        <v>44167.496089351902</v>
      </c>
      <c r="AT122" s="127" t="s">
        <v>838</v>
      </c>
    </row>
    <row r="123" spans="1:46" s="118" customFormat="1" ht="41.1" hidden="1" customHeight="1" x14ac:dyDescent="0.2">
      <c r="A123" s="132" t="s">
        <v>296</v>
      </c>
      <c r="B123" s="132" t="s">
        <v>297</v>
      </c>
      <c r="C123" s="132" t="s">
        <v>385</v>
      </c>
      <c r="D123" s="133">
        <v>436</v>
      </c>
      <c r="E123" s="132" t="s">
        <v>839</v>
      </c>
      <c r="F123" s="132" t="s">
        <v>840</v>
      </c>
      <c r="G123" s="132" t="s">
        <v>841</v>
      </c>
      <c r="H123" s="132" t="s">
        <v>305</v>
      </c>
      <c r="I123" s="132" t="s">
        <v>301</v>
      </c>
      <c r="J123" s="132" t="s">
        <v>312</v>
      </c>
      <c r="K123" s="132" t="s">
        <v>10</v>
      </c>
      <c r="L123" s="134">
        <v>1289303.28</v>
      </c>
      <c r="M123" s="134">
        <v>1289303.28</v>
      </c>
      <c r="N123" s="135">
        <v>1</v>
      </c>
      <c r="O123" s="134">
        <v>1289303.28</v>
      </c>
      <c r="P123" s="135">
        <v>1</v>
      </c>
      <c r="Q123" s="134">
        <v>1289303.28</v>
      </c>
      <c r="R123" s="135">
        <v>1200599.21</v>
      </c>
      <c r="S123" s="137"/>
      <c r="T123" s="132"/>
      <c r="U123" s="135"/>
      <c r="V123" s="134"/>
      <c r="W123" s="135"/>
      <c r="X123" s="134"/>
      <c r="Y123" s="135"/>
      <c r="Z123" s="134"/>
      <c r="AA123" s="135"/>
      <c r="AB123" s="134"/>
      <c r="AC123" s="135"/>
      <c r="AD123" s="136">
        <v>44188</v>
      </c>
      <c r="AE123" s="136">
        <v>44188.731995219903</v>
      </c>
      <c r="AF123" s="136">
        <v>44188</v>
      </c>
      <c r="AG123" s="136">
        <v>44214</v>
      </c>
      <c r="AH123" s="136"/>
      <c r="AI123" s="136">
        <v>44228</v>
      </c>
      <c r="AJ123" s="136">
        <v>44229</v>
      </c>
      <c r="AK123" s="136">
        <v>44229.420096064801</v>
      </c>
      <c r="AL123" s="136">
        <v>44244.385122997701</v>
      </c>
      <c r="AM123" s="136">
        <v>44244.386065277802</v>
      </c>
      <c r="AN123" s="136">
        <v>44252.504927661997</v>
      </c>
      <c r="AO123" s="136">
        <v>44258.607250775502</v>
      </c>
      <c r="AP123" s="136">
        <v>44258.6087668982</v>
      </c>
      <c r="AQ123" s="136">
        <v>44270.3263002315</v>
      </c>
      <c r="AR123" s="136"/>
      <c r="AS123" s="136">
        <v>44268</v>
      </c>
      <c r="AT123" s="132" t="s">
        <v>842</v>
      </c>
    </row>
    <row r="124" spans="1:46" s="118" customFormat="1" ht="41.1" hidden="1" customHeight="1" x14ac:dyDescent="0.2">
      <c r="A124" s="127" t="s">
        <v>296</v>
      </c>
      <c r="B124" s="127" t="s">
        <v>331</v>
      </c>
      <c r="C124" s="127" t="s">
        <v>758</v>
      </c>
      <c r="D124" s="128">
        <v>438</v>
      </c>
      <c r="E124" s="127" t="s">
        <v>843</v>
      </c>
      <c r="F124" s="127" t="s">
        <v>844</v>
      </c>
      <c r="G124" s="127" t="s">
        <v>845</v>
      </c>
      <c r="H124" s="127" t="s">
        <v>300</v>
      </c>
      <c r="I124" s="127" t="s">
        <v>319</v>
      </c>
      <c r="J124" s="127" t="s">
        <v>312</v>
      </c>
      <c r="K124" s="127" t="s">
        <v>10</v>
      </c>
      <c r="L124" s="129">
        <v>5300000</v>
      </c>
      <c r="M124" s="129">
        <v>5300000</v>
      </c>
      <c r="N124" s="130">
        <v>1</v>
      </c>
      <c r="O124" s="129">
        <v>5300000</v>
      </c>
      <c r="P124" s="130">
        <v>1</v>
      </c>
      <c r="Q124" s="129">
        <v>5300000</v>
      </c>
      <c r="R124" s="130">
        <v>4169529.6</v>
      </c>
      <c r="S124" s="131"/>
      <c r="T124" s="127"/>
      <c r="U124" s="130"/>
      <c r="V124" s="129"/>
      <c r="W124" s="130"/>
      <c r="X124" s="129"/>
      <c r="Y124" s="130"/>
      <c r="Z124" s="129"/>
      <c r="AA124" s="130">
        <v>1</v>
      </c>
      <c r="AB124" s="129">
        <v>5300000</v>
      </c>
      <c r="AC124" s="130">
        <v>6863500</v>
      </c>
      <c r="AD124" s="123">
        <v>44341</v>
      </c>
      <c r="AE124" s="123">
        <v>44343.627375381897</v>
      </c>
      <c r="AF124" s="123"/>
      <c r="AG124" s="123">
        <v>44363</v>
      </c>
      <c r="AH124" s="123"/>
      <c r="AI124" s="123">
        <v>44375</v>
      </c>
      <c r="AJ124" s="123">
        <v>44376</v>
      </c>
      <c r="AK124" s="123">
        <v>44376.3783974537</v>
      </c>
      <c r="AL124" s="123"/>
      <c r="AM124" s="123"/>
      <c r="AN124" s="123"/>
      <c r="AO124" s="123">
        <v>44392.377076354198</v>
      </c>
      <c r="AP124" s="123">
        <v>44392.387128125003</v>
      </c>
      <c r="AQ124" s="123">
        <v>44491.527787881903</v>
      </c>
      <c r="AR124" s="123">
        <v>44635</v>
      </c>
      <c r="AS124" s="123">
        <v>44635.4688720255</v>
      </c>
      <c r="AT124" s="127" t="s">
        <v>846</v>
      </c>
    </row>
    <row r="125" spans="1:46" s="118" customFormat="1" ht="52.35" hidden="1" customHeight="1" x14ac:dyDescent="0.2">
      <c r="A125" s="132" t="s">
        <v>296</v>
      </c>
      <c r="B125" s="132" t="s">
        <v>201</v>
      </c>
      <c r="C125" s="132" t="s">
        <v>385</v>
      </c>
      <c r="D125" s="133">
        <v>441</v>
      </c>
      <c r="E125" s="132" t="s">
        <v>847</v>
      </c>
      <c r="F125" s="132" t="s">
        <v>848</v>
      </c>
      <c r="G125" s="132" t="s">
        <v>849</v>
      </c>
      <c r="H125" s="132" t="s">
        <v>300</v>
      </c>
      <c r="I125" s="132" t="s">
        <v>311</v>
      </c>
      <c r="J125" s="132" t="s">
        <v>312</v>
      </c>
      <c r="K125" s="132" t="s">
        <v>368</v>
      </c>
      <c r="L125" s="134">
        <v>7480000</v>
      </c>
      <c r="M125" s="134">
        <v>7480000</v>
      </c>
      <c r="N125" s="135">
        <v>1</v>
      </c>
      <c r="O125" s="134">
        <v>7480000</v>
      </c>
      <c r="P125" s="135">
        <v>1</v>
      </c>
      <c r="Q125" s="134">
        <v>7480000</v>
      </c>
      <c r="R125" s="135">
        <v>7480000</v>
      </c>
      <c r="S125" s="137"/>
      <c r="T125" s="132"/>
      <c r="U125" s="135"/>
      <c r="V125" s="134"/>
      <c r="W125" s="135"/>
      <c r="X125" s="134"/>
      <c r="Y125" s="135"/>
      <c r="Z125" s="134"/>
      <c r="AA125" s="135">
        <v>1</v>
      </c>
      <c r="AB125" s="134">
        <v>7480000</v>
      </c>
      <c r="AC125" s="135">
        <v>7480000</v>
      </c>
      <c r="AD125" s="136">
        <v>44141</v>
      </c>
      <c r="AE125" s="136">
        <v>44142.339368900502</v>
      </c>
      <c r="AF125" s="136">
        <v>44142</v>
      </c>
      <c r="AG125" s="136">
        <v>44153</v>
      </c>
      <c r="AH125" s="136"/>
      <c r="AI125" s="136">
        <v>44159</v>
      </c>
      <c r="AJ125" s="136">
        <v>44160</v>
      </c>
      <c r="AK125" s="136">
        <v>44160.423656828701</v>
      </c>
      <c r="AL125" s="136"/>
      <c r="AM125" s="136"/>
      <c r="AN125" s="136"/>
      <c r="AO125" s="136">
        <v>44160.431839236102</v>
      </c>
      <c r="AP125" s="136">
        <v>44160.432343055603</v>
      </c>
      <c r="AQ125" s="136">
        <v>44165.463598067101</v>
      </c>
      <c r="AR125" s="136">
        <v>44225.4243055556</v>
      </c>
      <c r="AS125" s="136">
        <v>44223.560645289399</v>
      </c>
      <c r="AT125" s="132" t="s">
        <v>850</v>
      </c>
    </row>
    <row r="126" spans="1:46" s="118" customFormat="1" ht="41.1" hidden="1" customHeight="1" x14ac:dyDescent="0.2">
      <c r="A126" s="127" t="s">
        <v>296</v>
      </c>
      <c r="B126" s="127" t="s">
        <v>340</v>
      </c>
      <c r="C126" s="127" t="s">
        <v>758</v>
      </c>
      <c r="D126" s="128">
        <v>445</v>
      </c>
      <c r="E126" s="127" t="s">
        <v>851</v>
      </c>
      <c r="F126" s="127" t="s">
        <v>852</v>
      </c>
      <c r="G126" s="127" t="s">
        <v>853</v>
      </c>
      <c r="H126" s="127" t="s">
        <v>300</v>
      </c>
      <c r="I126" s="127" t="s">
        <v>301</v>
      </c>
      <c r="J126" s="127" t="s">
        <v>312</v>
      </c>
      <c r="K126" s="127" t="s">
        <v>13</v>
      </c>
      <c r="L126" s="129">
        <v>8225311.7999999998</v>
      </c>
      <c r="M126" s="129">
        <v>8225311.7999999998</v>
      </c>
      <c r="N126" s="130">
        <v>17</v>
      </c>
      <c r="O126" s="129">
        <v>8225311.7999999998</v>
      </c>
      <c r="P126" s="130">
        <v>17</v>
      </c>
      <c r="Q126" s="129">
        <v>8225311.7999999998</v>
      </c>
      <c r="R126" s="130">
        <v>5189626.2</v>
      </c>
      <c r="S126" s="131"/>
      <c r="T126" s="127"/>
      <c r="U126" s="130"/>
      <c r="V126" s="129"/>
      <c r="W126" s="130"/>
      <c r="X126" s="129"/>
      <c r="Y126" s="130"/>
      <c r="Z126" s="129"/>
      <c r="AA126" s="130">
        <v>17</v>
      </c>
      <c r="AB126" s="129">
        <v>8225311.7999999998</v>
      </c>
      <c r="AC126" s="130">
        <v>6069172.2400000002</v>
      </c>
      <c r="AD126" s="123">
        <v>44533</v>
      </c>
      <c r="AE126" s="123">
        <v>44536.448783645799</v>
      </c>
      <c r="AF126" s="123">
        <v>44537</v>
      </c>
      <c r="AG126" s="123">
        <v>44565</v>
      </c>
      <c r="AH126" s="123">
        <v>44573</v>
      </c>
      <c r="AI126" s="123">
        <v>44582</v>
      </c>
      <c r="AJ126" s="123">
        <v>44586</v>
      </c>
      <c r="AK126" s="123">
        <v>44586.4199329861</v>
      </c>
      <c r="AL126" s="123">
        <v>44634.417972650503</v>
      </c>
      <c r="AM126" s="123">
        <v>44634.4198189815</v>
      </c>
      <c r="AN126" s="123">
        <v>44729.494921411999</v>
      </c>
      <c r="AO126" s="123">
        <v>44755.417119097197</v>
      </c>
      <c r="AP126" s="123">
        <v>44755.443143715303</v>
      </c>
      <c r="AQ126" s="123">
        <v>44798.464764270801</v>
      </c>
      <c r="AR126" s="123">
        <v>44852</v>
      </c>
      <c r="AS126" s="123">
        <v>44888.583743055598</v>
      </c>
      <c r="AT126" s="127" t="s">
        <v>854</v>
      </c>
    </row>
    <row r="127" spans="1:46" s="118" customFormat="1" ht="41.1" hidden="1" customHeight="1" x14ac:dyDescent="0.2">
      <c r="A127" s="132" t="s">
        <v>296</v>
      </c>
      <c r="B127" s="132" t="s">
        <v>340</v>
      </c>
      <c r="C127" s="132" t="s">
        <v>385</v>
      </c>
      <c r="D127" s="133">
        <v>446</v>
      </c>
      <c r="E127" s="132" t="s">
        <v>855</v>
      </c>
      <c r="F127" s="132" t="s">
        <v>856</v>
      </c>
      <c r="G127" s="132" t="s">
        <v>857</v>
      </c>
      <c r="H127" s="132" t="s">
        <v>300</v>
      </c>
      <c r="I127" s="132" t="s">
        <v>301</v>
      </c>
      <c r="J127" s="132" t="s">
        <v>312</v>
      </c>
      <c r="K127" s="132" t="s">
        <v>8</v>
      </c>
      <c r="L127" s="134">
        <v>19680000</v>
      </c>
      <c r="M127" s="134">
        <v>19680000</v>
      </c>
      <c r="N127" s="135">
        <v>3</v>
      </c>
      <c r="O127" s="134">
        <v>19680000</v>
      </c>
      <c r="P127" s="135">
        <v>3</v>
      </c>
      <c r="Q127" s="134">
        <v>19680000</v>
      </c>
      <c r="R127" s="135">
        <v>12297456</v>
      </c>
      <c r="S127" s="137"/>
      <c r="T127" s="132"/>
      <c r="U127" s="135"/>
      <c r="V127" s="134"/>
      <c r="W127" s="135"/>
      <c r="X127" s="134"/>
      <c r="Y127" s="135"/>
      <c r="Z127" s="134"/>
      <c r="AA127" s="135">
        <v>3</v>
      </c>
      <c r="AB127" s="134">
        <v>19680000</v>
      </c>
      <c r="AC127" s="135">
        <v>12627979.199999999</v>
      </c>
      <c r="AD127" s="136">
        <v>44181</v>
      </c>
      <c r="AE127" s="136">
        <v>44183.404548495397</v>
      </c>
      <c r="AF127" s="136">
        <v>44184</v>
      </c>
      <c r="AG127" s="136">
        <v>44211</v>
      </c>
      <c r="AH127" s="136">
        <v>44222</v>
      </c>
      <c r="AI127" s="136">
        <v>44230</v>
      </c>
      <c r="AJ127" s="136">
        <v>44232</v>
      </c>
      <c r="AK127" s="136">
        <v>44232.418415775501</v>
      </c>
      <c r="AL127" s="136">
        <v>44285.385439236103</v>
      </c>
      <c r="AM127" s="136">
        <v>44285.386706481499</v>
      </c>
      <c r="AN127" s="136">
        <v>44348.496322337996</v>
      </c>
      <c r="AO127" s="136">
        <v>44355.418510879601</v>
      </c>
      <c r="AP127" s="136">
        <v>44355.4249361111</v>
      </c>
      <c r="AQ127" s="136">
        <v>44377.555344710701</v>
      </c>
      <c r="AR127" s="136">
        <v>44414.497222222199</v>
      </c>
      <c r="AS127" s="136">
        <v>44474.488646180602</v>
      </c>
      <c r="AT127" s="132" t="s">
        <v>858</v>
      </c>
    </row>
    <row r="128" spans="1:46" s="118" customFormat="1" ht="41.1" hidden="1" customHeight="1" x14ac:dyDescent="0.2">
      <c r="A128" s="127" t="s">
        <v>296</v>
      </c>
      <c r="B128" s="127" t="s">
        <v>340</v>
      </c>
      <c r="C128" s="127" t="s">
        <v>758</v>
      </c>
      <c r="D128" s="128">
        <v>449</v>
      </c>
      <c r="E128" s="127" t="s">
        <v>859</v>
      </c>
      <c r="F128" s="127" t="s">
        <v>860</v>
      </c>
      <c r="G128" s="127" t="s">
        <v>861</v>
      </c>
      <c r="H128" s="127" t="s">
        <v>300</v>
      </c>
      <c r="I128" s="127" t="s">
        <v>301</v>
      </c>
      <c r="J128" s="127" t="s">
        <v>312</v>
      </c>
      <c r="K128" s="127" t="s">
        <v>8</v>
      </c>
      <c r="L128" s="129">
        <v>40126655</v>
      </c>
      <c r="M128" s="129">
        <v>40126655</v>
      </c>
      <c r="N128" s="130">
        <v>5</v>
      </c>
      <c r="O128" s="129">
        <v>40126655</v>
      </c>
      <c r="P128" s="130">
        <v>5</v>
      </c>
      <c r="Q128" s="129">
        <v>40126655</v>
      </c>
      <c r="R128" s="130">
        <v>23751705.600000001</v>
      </c>
      <c r="S128" s="131"/>
      <c r="T128" s="127"/>
      <c r="U128" s="130"/>
      <c r="V128" s="129"/>
      <c r="W128" s="130"/>
      <c r="X128" s="129"/>
      <c r="Y128" s="130"/>
      <c r="Z128" s="129"/>
      <c r="AA128" s="130">
        <v>5</v>
      </c>
      <c r="AB128" s="129">
        <v>40126655</v>
      </c>
      <c r="AC128" s="130">
        <v>23751705.600000001</v>
      </c>
      <c r="AD128" s="123">
        <v>44536</v>
      </c>
      <c r="AE128" s="123">
        <v>44536.652475000003</v>
      </c>
      <c r="AF128" s="123">
        <v>44537</v>
      </c>
      <c r="AG128" s="123">
        <v>44560</v>
      </c>
      <c r="AH128" s="123">
        <v>44573</v>
      </c>
      <c r="AI128" s="123">
        <v>44581</v>
      </c>
      <c r="AJ128" s="123">
        <v>44585</v>
      </c>
      <c r="AK128" s="123">
        <v>44585.420319907404</v>
      </c>
      <c r="AL128" s="123">
        <v>44643.646972338</v>
      </c>
      <c r="AM128" s="123">
        <v>44643.647515196797</v>
      </c>
      <c r="AN128" s="123">
        <v>44816.456205937502</v>
      </c>
      <c r="AO128" s="123">
        <v>44818.594894756898</v>
      </c>
      <c r="AP128" s="123">
        <v>44818.603532719899</v>
      </c>
      <c r="AQ128" s="123">
        <v>44834.680438344898</v>
      </c>
      <c r="AR128" s="123">
        <v>44890.448611111096</v>
      </c>
      <c r="AS128" s="123">
        <v>44923.531840821801</v>
      </c>
      <c r="AT128" s="127" t="s">
        <v>862</v>
      </c>
    </row>
    <row r="129" spans="1:46" s="118" customFormat="1" ht="41.1" hidden="1" customHeight="1" x14ac:dyDescent="0.2">
      <c r="A129" s="132" t="s">
        <v>296</v>
      </c>
      <c r="B129" s="132" t="s">
        <v>340</v>
      </c>
      <c r="C129" s="132" t="s">
        <v>863</v>
      </c>
      <c r="D129" s="133">
        <v>450</v>
      </c>
      <c r="E129" s="132" t="s">
        <v>864</v>
      </c>
      <c r="F129" s="132" t="s">
        <v>865</v>
      </c>
      <c r="G129" s="132" t="s">
        <v>866</v>
      </c>
      <c r="H129" s="132" t="s">
        <v>300</v>
      </c>
      <c r="I129" s="132" t="s">
        <v>319</v>
      </c>
      <c r="J129" s="132" t="s">
        <v>312</v>
      </c>
      <c r="K129" s="132" t="s">
        <v>178</v>
      </c>
      <c r="L129" s="134">
        <v>27979511.59</v>
      </c>
      <c r="M129" s="134">
        <v>27979511.59</v>
      </c>
      <c r="N129" s="135">
        <v>7</v>
      </c>
      <c r="O129" s="134">
        <v>27979511.59</v>
      </c>
      <c r="P129" s="135">
        <v>7</v>
      </c>
      <c r="Q129" s="134">
        <v>27979511.59</v>
      </c>
      <c r="R129" s="135">
        <v>20549964.59</v>
      </c>
      <c r="S129" s="137"/>
      <c r="T129" s="132"/>
      <c r="U129" s="135"/>
      <c r="V129" s="134"/>
      <c r="W129" s="135"/>
      <c r="X129" s="134"/>
      <c r="Y129" s="135"/>
      <c r="Z129" s="134"/>
      <c r="AA129" s="135">
        <v>7</v>
      </c>
      <c r="AB129" s="134">
        <v>27979511.59</v>
      </c>
      <c r="AC129" s="135">
        <v>21263667.18</v>
      </c>
      <c r="AD129" s="136">
        <v>44762</v>
      </c>
      <c r="AE129" s="136">
        <v>44762.672299074096</v>
      </c>
      <c r="AF129" s="136"/>
      <c r="AG129" s="136">
        <v>44806</v>
      </c>
      <c r="AH129" s="136">
        <v>44820</v>
      </c>
      <c r="AI129" s="136">
        <v>44827</v>
      </c>
      <c r="AJ129" s="136">
        <v>44830</v>
      </c>
      <c r="AK129" s="136">
        <v>44830.421738738398</v>
      </c>
      <c r="AL129" s="136">
        <v>44881.609492557902</v>
      </c>
      <c r="AM129" s="136">
        <v>44881.611889201398</v>
      </c>
      <c r="AN129" s="136">
        <v>45127.674318090299</v>
      </c>
      <c r="AO129" s="136">
        <v>45138.586122372697</v>
      </c>
      <c r="AP129" s="136">
        <v>45138.606524189803</v>
      </c>
      <c r="AQ129" s="136">
        <v>45181.701119097197</v>
      </c>
      <c r="AR129" s="136">
        <v>45265.3972222222</v>
      </c>
      <c r="AS129" s="136">
        <v>45328.4054309028</v>
      </c>
      <c r="AT129" s="132" t="s">
        <v>867</v>
      </c>
    </row>
    <row r="130" spans="1:46" s="118" customFormat="1" ht="41.1" hidden="1" customHeight="1" x14ac:dyDescent="0.2">
      <c r="A130" s="127" t="s">
        <v>296</v>
      </c>
      <c r="B130" s="127" t="s">
        <v>340</v>
      </c>
      <c r="C130" s="127" t="s">
        <v>758</v>
      </c>
      <c r="D130" s="128">
        <v>451</v>
      </c>
      <c r="E130" s="127" t="s">
        <v>868</v>
      </c>
      <c r="F130" s="127" t="s">
        <v>869</v>
      </c>
      <c r="G130" s="127" t="s">
        <v>870</v>
      </c>
      <c r="H130" s="127" t="s">
        <v>300</v>
      </c>
      <c r="I130" s="127" t="s">
        <v>311</v>
      </c>
      <c r="J130" s="127" t="s">
        <v>312</v>
      </c>
      <c r="K130" s="127" t="s">
        <v>26</v>
      </c>
      <c r="L130" s="129">
        <v>4226811</v>
      </c>
      <c r="M130" s="129">
        <v>4226811</v>
      </c>
      <c r="N130" s="130">
        <v>11</v>
      </c>
      <c r="O130" s="129">
        <v>4226811</v>
      </c>
      <c r="P130" s="130">
        <v>10</v>
      </c>
      <c r="Q130" s="129">
        <v>4194596</v>
      </c>
      <c r="R130" s="130">
        <v>4067776.87</v>
      </c>
      <c r="S130" s="131"/>
      <c r="T130" s="127"/>
      <c r="U130" s="130">
        <v>1</v>
      </c>
      <c r="V130" s="129">
        <v>32215</v>
      </c>
      <c r="W130" s="130"/>
      <c r="X130" s="129"/>
      <c r="Y130" s="130"/>
      <c r="Z130" s="129"/>
      <c r="AA130" s="130">
        <v>10</v>
      </c>
      <c r="AB130" s="129">
        <v>4194596</v>
      </c>
      <c r="AC130" s="130">
        <v>4528586.37</v>
      </c>
      <c r="AD130" s="123">
        <v>44498</v>
      </c>
      <c r="AE130" s="123">
        <v>44498.5377049421</v>
      </c>
      <c r="AF130" s="123">
        <v>44499</v>
      </c>
      <c r="AG130" s="123">
        <v>44505</v>
      </c>
      <c r="AH130" s="123">
        <v>44512</v>
      </c>
      <c r="AI130" s="123">
        <v>44515</v>
      </c>
      <c r="AJ130" s="123">
        <v>44517</v>
      </c>
      <c r="AK130" s="123">
        <v>44517.4209813657</v>
      </c>
      <c r="AL130" s="123"/>
      <c r="AM130" s="123"/>
      <c r="AN130" s="123"/>
      <c r="AO130" s="123">
        <v>44523.4189980671</v>
      </c>
      <c r="AP130" s="123">
        <v>44523.427841238401</v>
      </c>
      <c r="AQ130" s="123">
        <v>44543.379182789402</v>
      </c>
      <c r="AR130" s="123">
        <v>44551.5715277778</v>
      </c>
      <c r="AS130" s="123">
        <v>44578.454767048599</v>
      </c>
      <c r="AT130" s="127" t="s">
        <v>871</v>
      </c>
    </row>
    <row r="131" spans="1:46" s="118" customFormat="1" ht="52.35" hidden="1" customHeight="1" x14ac:dyDescent="0.2">
      <c r="A131" s="132" t="s">
        <v>296</v>
      </c>
      <c r="B131" s="132" t="s">
        <v>297</v>
      </c>
      <c r="C131" s="132" t="s">
        <v>385</v>
      </c>
      <c r="D131" s="133">
        <v>455</v>
      </c>
      <c r="E131" s="132" t="s">
        <v>872</v>
      </c>
      <c r="F131" s="132" t="s">
        <v>873</v>
      </c>
      <c r="G131" s="132" t="s">
        <v>874</v>
      </c>
      <c r="H131" s="132" t="s">
        <v>305</v>
      </c>
      <c r="I131" s="132" t="s">
        <v>301</v>
      </c>
      <c r="J131" s="132" t="s">
        <v>312</v>
      </c>
      <c r="K131" s="132" t="s">
        <v>22</v>
      </c>
      <c r="L131" s="134">
        <v>1376000</v>
      </c>
      <c r="M131" s="134">
        <v>688000</v>
      </c>
      <c r="N131" s="135">
        <v>7</v>
      </c>
      <c r="O131" s="134">
        <v>332000</v>
      </c>
      <c r="P131" s="135">
        <v>7</v>
      </c>
      <c r="Q131" s="134">
        <v>688000</v>
      </c>
      <c r="R131" s="135">
        <v>403800</v>
      </c>
      <c r="S131" s="137"/>
      <c r="T131" s="132"/>
      <c r="U131" s="135"/>
      <c r="V131" s="134"/>
      <c r="W131" s="135"/>
      <c r="X131" s="134"/>
      <c r="Y131" s="135"/>
      <c r="Z131" s="134"/>
      <c r="AA131" s="135"/>
      <c r="AB131" s="134"/>
      <c r="AC131" s="135"/>
      <c r="AD131" s="136">
        <v>44088</v>
      </c>
      <c r="AE131" s="136">
        <v>44088.697610648102</v>
      </c>
      <c r="AF131" s="136">
        <v>44089</v>
      </c>
      <c r="AG131" s="136">
        <v>44109</v>
      </c>
      <c r="AH131" s="136"/>
      <c r="AI131" s="136">
        <v>44130</v>
      </c>
      <c r="AJ131" s="136">
        <v>44132</v>
      </c>
      <c r="AK131" s="136">
        <v>44132.4314002315</v>
      </c>
      <c r="AL131" s="136">
        <v>44147.4013993056</v>
      </c>
      <c r="AM131" s="136">
        <v>44147.4103131597</v>
      </c>
      <c r="AN131" s="136">
        <v>44231.5975420139</v>
      </c>
      <c r="AO131" s="136">
        <v>44242.462350463</v>
      </c>
      <c r="AP131" s="136">
        <v>44242.482897650501</v>
      </c>
      <c r="AQ131" s="136">
        <v>44270.559552083301</v>
      </c>
      <c r="AR131" s="136"/>
      <c r="AS131" s="136">
        <v>44346</v>
      </c>
      <c r="AT131" s="132" t="s">
        <v>875</v>
      </c>
    </row>
    <row r="132" spans="1:46" s="118" customFormat="1" ht="52.35" hidden="1" customHeight="1" x14ac:dyDescent="0.2">
      <c r="A132" s="127" t="s">
        <v>296</v>
      </c>
      <c r="B132" s="127" t="s">
        <v>297</v>
      </c>
      <c r="C132" s="127" t="s">
        <v>385</v>
      </c>
      <c r="D132" s="128">
        <v>457</v>
      </c>
      <c r="E132" s="127" t="s">
        <v>876</v>
      </c>
      <c r="F132" s="127" t="s">
        <v>877</v>
      </c>
      <c r="G132" s="127" t="s">
        <v>878</v>
      </c>
      <c r="H132" s="127" t="s">
        <v>305</v>
      </c>
      <c r="I132" s="127" t="s">
        <v>301</v>
      </c>
      <c r="J132" s="127" t="s">
        <v>312</v>
      </c>
      <c r="K132" s="127" t="s">
        <v>16</v>
      </c>
      <c r="L132" s="129">
        <v>1696275</v>
      </c>
      <c r="M132" s="129">
        <v>753900</v>
      </c>
      <c r="N132" s="130">
        <v>1</v>
      </c>
      <c r="O132" s="129">
        <v>753900</v>
      </c>
      <c r="P132" s="130">
        <v>1</v>
      </c>
      <c r="Q132" s="129">
        <v>753900</v>
      </c>
      <c r="R132" s="130">
        <v>421020</v>
      </c>
      <c r="S132" s="131"/>
      <c r="T132" s="127"/>
      <c r="U132" s="130"/>
      <c r="V132" s="129"/>
      <c r="W132" s="130"/>
      <c r="X132" s="129"/>
      <c r="Y132" s="130"/>
      <c r="Z132" s="129"/>
      <c r="AA132" s="130"/>
      <c r="AB132" s="129"/>
      <c r="AC132" s="130"/>
      <c r="AD132" s="123"/>
      <c r="AE132" s="123">
        <v>44084.697920451399</v>
      </c>
      <c r="AF132" s="123">
        <v>44084</v>
      </c>
      <c r="AG132" s="123">
        <v>44106</v>
      </c>
      <c r="AH132" s="123"/>
      <c r="AI132" s="123">
        <v>44124</v>
      </c>
      <c r="AJ132" s="123">
        <v>44126</v>
      </c>
      <c r="AK132" s="123">
        <v>44126.418342789402</v>
      </c>
      <c r="AL132" s="123">
        <v>44153.465207673602</v>
      </c>
      <c r="AM132" s="123">
        <v>44153.4655383102</v>
      </c>
      <c r="AN132" s="123">
        <v>44194.698643518503</v>
      </c>
      <c r="AO132" s="123">
        <v>44203.522440856497</v>
      </c>
      <c r="AP132" s="123">
        <v>44203.539098495399</v>
      </c>
      <c r="AQ132" s="123">
        <v>44243.740355937502</v>
      </c>
      <c r="AR132" s="123"/>
      <c r="AS132" s="123">
        <v>44594</v>
      </c>
      <c r="AT132" s="127" t="s">
        <v>879</v>
      </c>
    </row>
    <row r="133" spans="1:46" s="118" customFormat="1" ht="41.1" hidden="1" customHeight="1" x14ac:dyDescent="0.2">
      <c r="A133" s="132" t="s">
        <v>296</v>
      </c>
      <c r="B133" s="132" t="s">
        <v>297</v>
      </c>
      <c r="C133" s="132" t="s">
        <v>385</v>
      </c>
      <c r="D133" s="133">
        <v>460</v>
      </c>
      <c r="E133" s="132" t="s">
        <v>880</v>
      </c>
      <c r="F133" s="132" t="s">
        <v>881</v>
      </c>
      <c r="G133" s="132" t="s">
        <v>882</v>
      </c>
      <c r="H133" s="132" t="s">
        <v>300</v>
      </c>
      <c r="I133" s="132" t="s">
        <v>301</v>
      </c>
      <c r="J133" s="132" t="s">
        <v>312</v>
      </c>
      <c r="K133" s="132" t="s">
        <v>16</v>
      </c>
      <c r="L133" s="134">
        <v>2000000</v>
      </c>
      <c r="M133" s="134">
        <v>2000000</v>
      </c>
      <c r="N133" s="135">
        <v>1</v>
      </c>
      <c r="O133" s="134">
        <v>2000000</v>
      </c>
      <c r="P133" s="135">
        <v>1</v>
      </c>
      <c r="Q133" s="134">
        <v>2000000</v>
      </c>
      <c r="R133" s="135">
        <v>1701695.05</v>
      </c>
      <c r="S133" s="137"/>
      <c r="T133" s="132"/>
      <c r="U133" s="135"/>
      <c r="V133" s="134"/>
      <c r="W133" s="135"/>
      <c r="X133" s="134"/>
      <c r="Y133" s="135"/>
      <c r="Z133" s="134"/>
      <c r="AA133" s="135">
        <v>1</v>
      </c>
      <c r="AB133" s="134">
        <v>2000000</v>
      </c>
      <c r="AC133" s="135">
        <v>2042034.06</v>
      </c>
      <c r="AD133" s="136">
        <v>44112</v>
      </c>
      <c r="AE133" s="136">
        <v>44113.430388657398</v>
      </c>
      <c r="AF133" s="136">
        <v>44113</v>
      </c>
      <c r="AG133" s="136">
        <v>44134</v>
      </c>
      <c r="AH133" s="136">
        <v>44147</v>
      </c>
      <c r="AI133" s="136">
        <v>44153</v>
      </c>
      <c r="AJ133" s="136">
        <v>44155</v>
      </c>
      <c r="AK133" s="136">
        <v>44155.418637962997</v>
      </c>
      <c r="AL133" s="136"/>
      <c r="AM133" s="136"/>
      <c r="AN133" s="136"/>
      <c r="AO133" s="136">
        <v>44209.3783006944</v>
      </c>
      <c r="AP133" s="136">
        <v>44209.384013738403</v>
      </c>
      <c r="AQ133" s="136">
        <v>44258.529631365702</v>
      </c>
      <c r="AR133" s="136">
        <v>44259.695138888899</v>
      </c>
      <c r="AS133" s="136">
        <v>44259.693947453699</v>
      </c>
      <c r="AT133" s="132" t="s">
        <v>883</v>
      </c>
    </row>
    <row r="134" spans="1:46" s="118" customFormat="1" ht="41.1" hidden="1" customHeight="1" x14ac:dyDescent="0.2">
      <c r="A134" s="127" t="s">
        <v>296</v>
      </c>
      <c r="B134" s="127" t="s">
        <v>331</v>
      </c>
      <c r="C134" s="127" t="s">
        <v>385</v>
      </c>
      <c r="D134" s="128">
        <v>462</v>
      </c>
      <c r="E134" s="127" t="s">
        <v>884</v>
      </c>
      <c r="F134" s="127" t="s">
        <v>885</v>
      </c>
      <c r="G134" s="127" t="s">
        <v>886</v>
      </c>
      <c r="H134" s="127" t="s">
        <v>305</v>
      </c>
      <c r="I134" s="127" t="s">
        <v>301</v>
      </c>
      <c r="J134" s="127" t="s">
        <v>312</v>
      </c>
      <c r="K134" s="127" t="s">
        <v>21</v>
      </c>
      <c r="L134" s="129">
        <v>750979</v>
      </c>
      <c r="M134" s="129">
        <v>750979</v>
      </c>
      <c r="N134" s="130">
        <v>2</v>
      </c>
      <c r="O134" s="129">
        <v>750979</v>
      </c>
      <c r="P134" s="130">
        <v>2</v>
      </c>
      <c r="Q134" s="129">
        <v>750979</v>
      </c>
      <c r="R134" s="130">
        <v>700240</v>
      </c>
      <c r="S134" s="131"/>
      <c r="T134" s="127"/>
      <c r="U134" s="130"/>
      <c r="V134" s="129"/>
      <c r="W134" s="130"/>
      <c r="X134" s="129"/>
      <c r="Y134" s="130"/>
      <c r="Z134" s="129"/>
      <c r="AA134" s="130"/>
      <c r="AB134" s="129"/>
      <c r="AC134" s="130"/>
      <c r="AD134" s="123">
        <v>44124</v>
      </c>
      <c r="AE134" s="123">
        <v>44125.630543055602</v>
      </c>
      <c r="AF134" s="123">
        <v>44126</v>
      </c>
      <c r="AG134" s="123">
        <v>44147</v>
      </c>
      <c r="AH134" s="123">
        <v>44162</v>
      </c>
      <c r="AI134" s="123">
        <v>44169</v>
      </c>
      <c r="AJ134" s="123">
        <v>44175</v>
      </c>
      <c r="AK134" s="123">
        <v>44175.419928506999</v>
      </c>
      <c r="AL134" s="123">
        <v>44210.4171957176</v>
      </c>
      <c r="AM134" s="123">
        <v>44210.444301539399</v>
      </c>
      <c r="AN134" s="123">
        <v>44231.420251585601</v>
      </c>
      <c r="AO134" s="123">
        <v>44231.432945868102</v>
      </c>
      <c r="AP134" s="123">
        <v>44231.4392884259</v>
      </c>
      <c r="AQ134" s="123">
        <v>44243.567637581</v>
      </c>
      <c r="AR134" s="123"/>
      <c r="AS134" s="123">
        <v>44375</v>
      </c>
      <c r="AT134" s="127" t="s">
        <v>887</v>
      </c>
    </row>
    <row r="135" spans="1:46" s="118" customFormat="1" ht="41.1" hidden="1" customHeight="1" x14ac:dyDescent="0.2">
      <c r="A135" s="132" t="s">
        <v>296</v>
      </c>
      <c r="B135" s="132" t="s">
        <v>297</v>
      </c>
      <c r="C135" s="132" t="s">
        <v>863</v>
      </c>
      <c r="D135" s="133">
        <v>463</v>
      </c>
      <c r="E135" s="132" t="s">
        <v>888</v>
      </c>
      <c r="F135" s="132" t="s">
        <v>889</v>
      </c>
      <c r="G135" s="132" t="s">
        <v>890</v>
      </c>
      <c r="H135" s="132" t="s">
        <v>300</v>
      </c>
      <c r="I135" s="132" t="s">
        <v>301</v>
      </c>
      <c r="J135" s="132" t="s">
        <v>312</v>
      </c>
      <c r="K135" s="132" t="s">
        <v>21</v>
      </c>
      <c r="L135" s="134">
        <v>303714000</v>
      </c>
      <c r="M135" s="134">
        <v>303714000</v>
      </c>
      <c r="N135" s="135">
        <v>6</v>
      </c>
      <c r="O135" s="134">
        <v>268464000</v>
      </c>
      <c r="P135" s="135">
        <v>6</v>
      </c>
      <c r="Q135" s="134">
        <v>303714000</v>
      </c>
      <c r="R135" s="135">
        <v>294535184.25</v>
      </c>
      <c r="S135" s="137"/>
      <c r="T135" s="132"/>
      <c r="U135" s="135"/>
      <c r="V135" s="134"/>
      <c r="W135" s="135"/>
      <c r="X135" s="134"/>
      <c r="Y135" s="135"/>
      <c r="Z135" s="134"/>
      <c r="AA135" s="135">
        <v>6</v>
      </c>
      <c r="AB135" s="134">
        <v>303714000</v>
      </c>
      <c r="AC135" s="135">
        <v>303714000</v>
      </c>
      <c r="AD135" s="136">
        <v>44812</v>
      </c>
      <c r="AE135" s="136">
        <v>44812.731669872701</v>
      </c>
      <c r="AF135" s="136">
        <v>44813</v>
      </c>
      <c r="AG135" s="136">
        <v>44831</v>
      </c>
      <c r="AH135" s="136">
        <v>44845</v>
      </c>
      <c r="AI135" s="136">
        <v>44852</v>
      </c>
      <c r="AJ135" s="136">
        <v>44854</v>
      </c>
      <c r="AK135" s="136">
        <v>44854.417597569402</v>
      </c>
      <c r="AL135" s="136">
        <v>44901.583761689799</v>
      </c>
      <c r="AM135" s="136">
        <v>44901.5845577894</v>
      </c>
      <c r="AN135" s="136">
        <v>45076.589110185203</v>
      </c>
      <c r="AO135" s="136">
        <v>45076.592403622701</v>
      </c>
      <c r="AP135" s="136">
        <v>45076.648273263898</v>
      </c>
      <c r="AQ135" s="136">
        <v>45090.660568553198</v>
      </c>
      <c r="AR135" s="136">
        <v>45128.506944444503</v>
      </c>
      <c r="AS135" s="136">
        <v>45237.496917627301</v>
      </c>
      <c r="AT135" s="132" t="s">
        <v>891</v>
      </c>
    </row>
    <row r="136" spans="1:46" s="118" customFormat="1" ht="62.85" hidden="1" customHeight="1" x14ac:dyDescent="0.2">
      <c r="A136" s="127" t="s">
        <v>296</v>
      </c>
      <c r="B136" s="127" t="s">
        <v>331</v>
      </c>
      <c r="C136" s="127" t="s">
        <v>758</v>
      </c>
      <c r="D136" s="128">
        <v>464</v>
      </c>
      <c r="E136" s="127" t="s">
        <v>892</v>
      </c>
      <c r="F136" s="127" t="s">
        <v>892</v>
      </c>
      <c r="G136" s="124" t="s">
        <v>893</v>
      </c>
      <c r="H136" s="127" t="s">
        <v>300</v>
      </c>
      <c r="I136" s="127" t="s">
        <v>311</v>
      </c>
      <c r="J136" s="127" t="s">
        <v>312</v>
      </c>
      <c r="K136" s="127" t="s">
        <v>22</v>
      </c>
      <c r="L136" s="129">
        <v>1252820</v>
      </c>
      <c r="M136" s="129">
        <v>626410</v>
      </c>
      <c r="N136" s="130">
        <v>1</v>
      </c>
      <c r="O136" s="129">
        <v>626410</v>
      </c>
      <c r="P136" s="130">
        <v>1</v>
      </c>
      <c r="Q136" s="129">
        <v>626410</v>
      </c>
      <c r="R136" s="130">
        <v>626410</v>
      </c>
      <c r="S136" s="131"/>
      <c r="T136" s="127"/>
      <c r="U136" s="130"/>
      <c r="V136" s="129"/>
      <c r="W136" s="130"/>
      <c r="X136" s="129"/>
      <c r="Y136" s="130"/>
      <c r="Z136" s="129"/>
      <c r="AA136" s="130">
        <v>1</v>
      </c>
      <c r="AB136" s="129">
        <v>626410</v>
      </c>
      <c r="AC136" s="130">
        <v>1252820</v>
      </c>
      <c r="AD136" s="123">
        <v>44462</v>
      </c>
      <c r="AE136" s="123">
        <v>44462.702686886601</v>
      </c>
      <c r="AF136" s="123">
        <v>44462</v>
      </c>
      <c r="AG136" s="123">
        <v>44468</v>
      </c>
      <c r="AH136" s="123"/>
      <c r="AI136" s="123">
        <v>44474</v>
      </c>
      <c r="AJ136" s="123">
        <v>44475</v>
      </c>
      <c r="AK136" s="123">
        <v>44475.418304745399</v>
      </c>
      <c r="AL136" s="123"/>
      <c r="AM136" s="123"/>
      <c r="AN136" s="123"/>
      <c r="AO136" s="123">
        <v>44475.428353935204</v>
      </c>
      <c r="AP136" s="123">
        <v>44475.429493599499</v>
      </c>
      <c r="AQ136" s="123">
        <v>44476.538195289402</v>
      </c>
      <c r="AR136" s="123">
        <v>44483</v>
      </c>
      <c r="AS136" s="123">
        <v>44476.562773530102</v>
      </c>
      <c r="AT136" s="127" t="s">
        <v>894</v>
      </c>
    </row>
    <row r="137" spans="1:46" s="118" customFormat="1" ht="41.1" hidden="1" customHeight="1" x14ac:dyDescent="0.2">
      <c r="A137" s="132" t="s">
        <v>296</v>
      </c>
      <c r="B137" s="132" t="s">
        <v>297</v>
      </c>
      <c r="C137" s="132" t="s">
        <v>758</v>
      </c>
      <c r="D137" s="133">
        <v>465</v>
      </c>
      <c r="E137" s="132" t="s">
        <v>895</v>
      </c>
      <c r="F137" s="132" t="s">
        <v>896</v>
      </c>
      <c r="G137" s="132" t="s">
        <v>897</v>
      </c>
      <c r="H137" s="132" t="s">
        <v>300</v>
      </c>
      <c r="I137" s="132" t="s">
        <v>301</v>
      </c>
      <c r="J137" s="132" t="s">
        <v>312</v>
      </c>
      <c r="K137" s="132" t="s">
        <v>22</v>
      </c>
      <c r="L137" s="134">
        <v>66305040</v>
      </c>
      <c r="M137" s="134">
        <v>55233200</v>
      </c>
      <c r="N137" s="135">
        <v>1</v>
      </c>
      <c r="O137" s="134">
        <v>55233200</v>
      </c>
      <c r="P137" s="135">
        <v>1</v>
      </c>
      <c r="Q137" s="134">
        <v>55233200</v>
      </c>
      <c r="R137" s="135">
        <v>47382224.57</v>
      </c>
      <c r="S137" s="137"/>
      <c r="T137" s="132"/>
      <c r="U137" s="135"/>
      <c r="V137" s="134"/>
      <c r="W137" s="135"/>
      <c r="X137" s="134"/>
      <c r="Y137" s="135"/>
      <c r="Z137" s="134"/>
      <c r="AA137" s="135">
        <v>1</v>
      </c>
      <c r="AB137" s="134">
        <v>55233200</v>
      </c>
      <c r="AC137" s="135">
        <v>55233200</v>
      </c>
      <c r="AD137" s="136">
        <v>44286</v>
      </c>
      <c r="AE137" s="136">
        <v>44286.774845370397</v>
      </c>
      <c r="AF137" s="136">
        <v>44288</v>
      </c>
      <c r="AG137" s="136">
        <v>44315</v>
      </c>
      <c r="AH137" s="136"/>
      <c r="AI137" s="136">
        <v>44375</v>
      </c>
      <c r="AJ137" s="136">
        <v>44377</v>
      </c>
      <c r="AK137" s="136">
        <v>44377.427100694404</v>
      </c>
      <c r="AL137" s="136">
        <v>44377.450298379597</v>
      </c>
      <c r="AM137" s="136">
        <v>44377.451467824103</v>
      </c>
      <c r="AN137" s="136">
        <v>44512.634079247699</v>
      </c>
      <c r="AO137" s="136">
        <v>44517.592256249998</v>
      </c>
      <c r="AP137" s="136">
        <v>44517.6017355324</v>
      </c>
      <c r="AQ137" s="136">
        <v>44537.757073495399</v>
      </c>
      <c r="AR137" s="136">
        <v>44592.745833333298</v>
      </c>
      <c r="AS137" s="136">
        <v>44574.665403275503</v>
      </c>
      <c r="AT137" s="132" t="s">
        <v>898</v>
      </c>
    </row>
    <row r="138" spans="1:46" s="118" customFormat="1" ht="41.1" hidden="1" customHeight="1" x14ac:dyDescent="0.2">
      <c r="A138" s="127" t="s">
        <v>296</v>
      </c>
      <c r="B138" s="127" t="s">
        <v>297</v>
      </c>
      <c r="C138" s="127" t="s">
        <v>758</v>
      </c>
      <c r="D138" s="128">
        <v>466</v>
      </c>
      <c r="E138" s="127" t="s">
        <v>899</v>
      </c>
      <c r="F138" s="127" t="s">
        <v>900</v>
      </c>
      <c r="G138" s="127" t="s">
        <v>901</v>
      </c>
      <c r="H138" s="127" t="s">
        <v>300</v>
      </c>
      <c r="I138" s="127" t="s">
        <v>301</v>
      </c>
      <c r="J138" s="127" t="s">
        <v>312</v>
      </c>
      <c r="K138" s="127" t="s">
        <v>25</v>
      </c>
      <c r="L138" s="129">
        <v>49287402.210000001</v>
      </c>
      <c r="M138" s="129">
        <v>49287402.210000001</v>
      </c>
      <c r="N138" s="130">
        <v>3</v>
      </c>
      <c r="O138" s="129">
        <v>49287402.219999999</v>
      </c>
      <c r="P138" s="130">
        <v>3</v>
      </c>
      <c r="Q138" s="129">
        <v>49287402.219999999</v>
      </c>
      <c r="R138" s="130">
        <v>42961152.18</v>
      </c>
      <c r="S138" s="131"/>
      <c r="T138" s="127"/>
      <c r="U138" s="130"/>
      <c r="V138" s="129"/>
      <c r="W138" s="130"/>
      <c r="X138" s="129"/>
      <c r="Y138" s="130"/>
      <c r="Z138" s="129"/>
      <c r="AA138" s="130">
        <v>3</v>
      </c>
      <c r="AB138" s="129">
        <v>49287402.219999999</v>
      </c>
      <c r="AC138" s="130">
        <v>52636837.200000003</v>
      </c>
      <c r="AD138" s="123">
        <v>44278</v>
      </c>
      <c r="AE138" s="123">
        <v>44278.713897453701</v>
      </c>
      <c r="AF138" s="123">
        <v>44279</v>
      </c>
      <c r="AG138" s="123">
        <v>44326</v>
      </c>
      <c r="AH138" s="123">
        <v>44347</v>
      </c>
      <c r="AI138" s="123">
        <v>44354</v>
      </c>
      <c r="AJ138" s="123">
        <v>44356</v>
      </c>
      <c r="AK138" s="123">
        <v>44356.419070138902</v>
      </c>
      <c r="AL138" s="123">
        <v>44392.472037881897</v>
      </c>
      <c r="AM138" s="123">
        <v>44392.472404282402</v>
      </c>
      <c r="AN138" s="123">
        <v>44487.484637847199</v>
      </c>
      <c r="AO138" s="123">
        <v>44487.5307497338</v>
      </c>
      <c r="AP138" s="123">
        <v>44487.550788078697</v>
      </c>
      <c r="AQ138" s="123">
        <v>44495.695578159699</v>
      </c>
      <c r="AR138" s="123">
        <v>44560</v>
      </c>
      <c r="AS138" s="123">
        <v>44560.828599918997</v>
      </c>
      <c r="AT138" s="127" t="s">
        <v>902</v>
      </c>
    </row>
    <row r="139" spans="1:46" s="118" customFormat="1" ht="41.1" hidden="1" customHeight="1" x14ac:dyDescent="0.2">
      <c r="A139" s="132" t="s">
        <v>296</v>
      </c>
      <c r="B139" s="132" t="s">
        <v>331</v>
      </c>
      <c r="C139" s="132" t="s">
        <v>758</v>
      </c>
      <c r="D139" s="133">
        <v>467</v>
      </c>
      <c r="E139" s="132" t="s">
        <v>164</v>
      </c>
      <c r="F139" s="132" t="s">
        <v>903</v>
      </c>
      <c r="G139" s="132" t="s">
        <v>903</v>
      </c>
      <c r="H139" s="132" t="s">
        <v>300</v>
      </c>
      <c r="I139" s="132" t="s">
        <v>301</v>
      </c>
      <c r="J139" s="132" t="s">
        <v>312</v>
      </c>
      <c r="K139" s="132" t="s">
        <v>25</v>
      </c>
      <c r="L139" s="134">
        <v>9588740.9700000007</v>
      </c>
      <c r="M139" s="134">
        <v>8755000</v>
      </c>
      <c r="N139" s="135">
        <v>4</v>
      </c>
      <c r="O139" s="134">
        <v>8755000</v>
      </c>
      <c r="P139" s="135">
        <v>4</v>
      </c>
      <c r="Q139" s="134">
        <v>8755000</v>
      </c>
      <c r="R139" s="135">
        <v>7954930.8499999996</v>
      </c>
      <c r="S139" s="137"/>
      <c r="T139" s="132"/>
      <c r="U139" s="135"/>
      <c r="V139" s="134"/>
      <c r="W139" s="135"/>
      <c r="X139" s="134"/>
      <c r="Y139" s="135"/>
      <c r="Z139" s="134"/>
      <c r="AA139" s="135">
        <v>4</v>
      </c>
      <c r="AB139" s="134">
        <v>8755000</v>
      </c>
      <c r="AC139" s="135">
        <v>8755000</v>
      </c>
      <c r="AD139" s="136">
        <v>44561</v>
      </c>
      <c r="AE139" s="136">
        <v>44561.510451701397</v>
      </c>
      <c r="AF139" s="136">
        <v>44562</v>
      </c>
      <c r="AG139" s="136">
        <v>44592</v>
      </c>
      <c r="AH139" s="136"/>
      <c r="AI139" s="136">
        <v>44616</v>
      </c>
      <c r="AJ139" s="136">
        <v>44620</v>
      </c>
      <c r="AK139" s="136">
        <v>44620.421170057904</v>
      </c>
      <c r="AL139" s="136">
        <v>44671.614313969898</v>
      </c>
      <c r="AM139" s="136">
        <v>44671.615134027801</v>
      </c>
      <c r="AN139" s="136">
        <v>44739.399630439802</v>
      </c>
      <c r="AO139" s="136">
        <v>44719.405573379598</v>
      </c>
      <c r="AP139" s="136">
        <v>44739.4122417014</v>
      </c>
      <c r="AQ139" s="136">
        <v>44732.647652314801</v>
      </c>
      <c r="AR139" s="136">
        <v>44771.53125</v>
      </c>
      <c r="AS139" s="136">
        <v>44810.6615955671</v>
      </c>
      <c r="AT139" s="132" t="s">
        <v>904</v>
      </c>
    </row>
    <row r="140" spans="1:46" s="118" customFormat="1" ht="41.1" hidden="1" customHeight="1" x14ac:dyDescent="0.2">
      <c r="A140" s="127" t="s">
        <v>296</v>
      </c>
      <c r="B140" s="127" t="s">
        <v>297</v>
      </c>
      <c r="C140" s="127" t="s">
        <v>758</v>
      </c>
      <c r="D140" s="128">
        <v>468</v>
      </c>
      <c r="E140" s="127" t="s">
        <v>905</v>
      </c>
      <c r="F140" s="127" t="s">
        <v>906</v>
      </c>
      <c r="G140" s="127" t="s">
        <v>907</v>
      </c>
      <c r="H140" s="127" t="s">
        <v>300</v>
      </c>
      <c r="I140" s="127" t="s">
        <v>301</v>
      </c>
      <c r="J140" s="127" t="s">
        <v>312</v>
      </c>
      <c r="K140" s="127" t="s">
        <v>21</v>
      </c>
      <c r="L140" s="129">
        <v>66409162</v>
      </c>
      <c r="M140" s="129">
        <v>66409162</v>
      </c>
      <c r="N140" s="130">
        <v>2</v>
      </c>
      <c r="O140" s="129">
        <v>66409162</v>
      </c>
      <c r="P140" s="130">
        <v>2</v>
      </c>
      <c r="Q140" s="129">
        <v>66409162</v>
      </c>
      <c r="R140" s="130">
        <v>62547987.119999997</v>
      </c>
      <c r="S140" s="131"/>
      <c r="T140" s="127"/>
      <c r="U140" s="130"/>
      <c r="V140" s="129"/>
      <c r="W140" s="130"/>
      <c r="X140" s="129"/>
      <c r="Y140" s="130"/>
      <c r="Z140" s="129"/>
      <c r="AA140" s="130">
        <v>2</v>
      </c>
      <c r="AB140" s="129">
        <v>66409162</v>
      </c>
      <c r="AC140" s="130">
        <v>66409162</v>
      </c>
      <c r="AD140" s="123">
        <v>44369</v>
      </c>
      <c r="AE140" s="123">
        <v>44369.743944212998</v>
      </c>
      <c r="AF140" s="123">
        <v>44370</v>
      </c>
      <c r="AG140" s="123">
        <v>44426</v>
      </c>
      <c r="AH140" s="123">
        <v>44453</v>
      </c>
      <c r="AI140" s="123">
        <v>44460</v>
      </c>
      <c r="AJ140" s="123">
        <v>44462</v>
      </c>
      <c r="AK140" s="123">
        <v>44462.417663078697</v>
      </c>
      <c r="AL140" s="123">
        <v>44482.4378757292</v>
      </c>
      <c r="AM140" s="123">
        <v>44482.438476967603</v>
      </c>
      <c r="AN140" s="123">
        <v>44578.423786805601</v>
      </c>
      <c r="AO140" s="123">
        <v>44585.417577812499</v>
      </c>
      <c r="AP140" s="123">
        <v>44585.454358645802</v>
      </c>
      <c r="AQ140" s="123">
        <v>44637.569839618103</v>
      </c>
      <c r="AR140" s="123">
        <v>44664.436111111099</v>
      </c>
      <c r="AS140" s="123">
        <v>44664.443141863398</v>
      </c>
      <c r="AT140" s="127" t="s">
        <v>908</v>
      </c>
    </row>
    <row r="141" spans="1:46" s="118" customFormat="1" ht="41.1" hidden="1" customHeight="1" x14ac:dyDescent="0.2">
      <c r="A141" s="132" t="s">
        <v>296</v>
      </c>
      <c r="B141" s="132" t="s">
        <v>297</v>
      </c>
      <c r="C141" s="132" t="s">
        <v>758</v>
      </c>
      <c r="D141" s="133">
        <v>470</v>
      </c>
      <c r="E141" s="132" t="s">
        <v>909</v>
      </c>
      <c r="F141" s="132" t="s">
        <v>910</v>
      </c>
      <c r="G141" s="132" t="s">
        <v>911</v>
      </c>
      <c r="H141" s="132" t="s">
        <v>300</v>
      </c>
      <c r="I141" s="132" t="s">
        <v>301</v>
      </c>
      <c r="J141" s="132" t="s">
        <v>312</v>
      </c>
      <c r="K141" s="132" t="s">
        <v>22</v>
      </c>
      <c r="L141" s="134">
        <v>12695800</v>
      </c>
      <c r="M141" s="134">
        <v>10156640</v>
      </c>
      <c r="N141" s="135">
        <v>1</v>
      </c>
      <c r="O141" s="134">
        <v>10156640</v>
      </c>
      <c r="P141" s="135">
        <v>1</v>
      </c>
      <c r="Q141" s="134">
        <v>10156640</v>
      </c>
      <c r="R141" s="135">
        <v>6018720</v>
      </c>
      <c r="S141" s="137"/>
      <c r="T141" s="132"/>
      <c r="U141" s="135"/>
      <c r="V141" s="134"/>
      <c r="W141" s="135"/>
      <c r="X141" s="134"/>
      <c r="Y141" s="135"/>
      <c r="Z141" s="134"/>
      <c r="AA141" s="135">
        <v>1</v>
      </c>
      <c r="AB141" s="134">
        <v>10156640</v>
      </c>
      <c r="AC141" s="135">
        <v>10222464</v>
      </c>
      <c r="AD141" s="136">
        <v>44386</v>
      </c>
      <c r="AE141" s="136">
        <v>44386.668383645803</v>
      </c>
      <c r="AF141" s="136">
        <v>44386</v>
      </c>
      <c r="AG141" s="136">
        <v>44442</v>
      </c>
      <c r="AH141" s="136"/>
      <c r="AI141" s="136">
        <v>44480</v>
      </c>
      <c r="AJ141" s="136">
        <v>44481</v>
      </c>
      <c r="AK141" s="136">
        <v>44481.440952974503</v>
      </c>
      <c r="AL141" s="136"/>
      <c r="AM141" s="136"/>
      <c r="AN141" s="136"/>
      <c r="AO141" s="136">
        <v>44481.608548611097</v>
      </c>
      <c r="AP141" s="136">
        <v>44481.626324189798</v>
      </c>
      <c r="AQ141" s="136">
        <v>44489.584097685198</v>
      </c>
      <c r="AR141" s="136">
        <v>44536</v>
      </c>
      <c r="AS141" s="136">
        <v>44532.615417094901</v>
      </c>
      <c r="AT141" s="132" t="s">
        <v>912</v>
      </c>
    </row>
    <row r="142" spans="1:46" s="118" customFormat="1" ht="41.1" hidden="1" customHeight="1" x14ac:dyDescent="0.2">
      <c r="A142" s="127" t="s">
        <v>296</v>
      </c>
      <c r="B142" s="127" t="s">
        <v>331</v>
      </c>
      <c r="C142" s="127" t="s">
        <v>913</v>
      </c>
      <c r="D142" s="128">
        <v>471</v>
      </c>
      <c r="E142" s="127" t="s">
        <v>914</v>
      </c>
      <c r="F142" s="127" t="s">
        <v>915</v>
      </c>
      <c r="G142" s="127" t="s">
        <v>916</v>
      </c>
      <c r="H142" s="127" t="s">
        <v>300</v>
      </c>
      <c r="I142" s="127" t="s">
        <v>301</v>
      </c>
      <c r="J142" s="127" t="s">
        <v>312</v>
      </c>
      <c r="K142" s="127" t="s">
        <v>12</v>
      </c>
      <c r="L142" s="129">
        <v>12901382.890000001</v>
      </c>
      <c r="M142" s="129">
        <v>9736892.7400000002</v>
      </c>
      <c r="N142" s="130">
        <v>4</v>
      </c>
      <c r="O142" s="129">
        <v>9736892.7400000002</v>
      </c>
      <c r="P142" s="130">
        <v>4</v>
      </c>
      <c r="Q142" s="129">
        <v>9736892.7400000002</v>
      </c>
      <c r="R142" s="130">
        <v>7631703.75</v>
      </c>
      <c r="S142" s="131"/>
      <c r="T142" s="127"/>
      <c r="U142" s="130"/>
      <c r="V142" s="129"/>
      <c r="W142" s="130"/>
      <c r="X142" s="129"/>
      <c r="Y142" s="130"/>
      <c r="Z142" s="129"/>
      <c r="AA142" s="130">
        <v>4</v>
      </c>
      <c r="AB142" s="129">
        <v>9736892.7400000002</v>
      </c>
      <c r="AC142" s="130">
        <v>9736892.7400000002</v>
      </c>
      <c r="AD142" s="123">
        <v>45162</v>
      </c>
      <c r="AE142" s="123">
        <v>45162.649871678201</v>
      </c>
      <c r="AF142" s="123">
        <v>45162</v>
      </c>
      <c r="AG142" s="123">
        <v>45184</v>
      </c>
      <c r="AH142" s="123"/>
      <c r="AI142" s="123">
        <v>45237</v>
      </c>
      <c r="AJ142" s="123">
        <v>45238</v>
      </c>
      <c r="AK142" s="123">
        <v>45238.398281516202</v>
      </c>
      <c r="AL142" s="123">
        <v>45272.633868830999</v>
      </c>
      <c r="AM142" s="123">
        <v>45272.635039664397</v>
      </c>
      <c r="AN142" s="123">
        <v>45322.514076932901</v>
      </c>
      <c r="AO142" s="123">
        <v>45322.532165972203</v>
      </c>
      <c r="AP142" s="123">
        <v>45322.552863692101</v>
      </c>
      <c r="AQ142" s="123">
        <v>45366.761290659699</v>
      </c>
      <c r="AR142" s="123">
        <v>45427.386805555601</v>
      </c>
      <c r="AS142" s="123">
        <v>45441.492379432901</v>
      </c>
      <c r="AT142" s="127" t="s">
        <v>917</v>
      </c>
    </row>
    <row r="143" spans="1:46" s="118" customFormat="1" ht="41.1" hidden="1" customHeight="1" x14ac:dyDescent="0.2">
      <c r="A143" s="132" t="s">
        <v>296</v>
      </c>
      <c r="B143" s="132" t="s">
        <v>331</v>
      </c>
      <c r="C143" s="132" t="s">
        <v>863</v>
      </c>
      <c r="D143" s="133">
        <v>472</v>
      </c>
      <c r="E143" s="132" t="s">
        <v>918</v>
      </c>
      <c r="F143" s="132" t="s">
        <v>919</v>
      </c>
      <c r="G143" s="132" t="s">
        <v>920</v>
      </c>
      <c r="H143" s="132" t="s">
        <v>300</v>
      </c>
      <c r="I143" s="132" t="s">
        <v>301</v>
      </c>
      <c r="J143" s="132" t="s">
        <v>312</v>
      </c>
      <c r="K143" s="132" t="s">
        <v>12</v>
      </c>
      <c r="L143" s="134">
        <v>15666004.83</v>
      </c>
      <c r="M143" s="134">
        <v>13055004.359999999</v>
      </c>
      <c r="N143" s="135">
        <v>10</v>
      </c>
      <c r="O143" s="134">
        <v>13055004.359999999</v>
      </c>
      <c r="P143" s="135">
        <v>8</v>
      </c>
      <c r="Q143" s="134">
        <v>12549704.4</v>
      </c>
      <c r="R143" s="135">
        <v>9728679.4800000004</v>
      </c>
      <c r="S143" s="137"/>
      <c r="T143" s="132"/>
      <c r="U143" s="135">
        <v>2</v>
      </c>
      <c r="V143" s="134">
        <v>505299.96</v>
      </c>
      <c r="W143" s="135"/>
      <c r="X143" s="134"/>
      <c r="Y143" s="135"/>
      <c r="Z143" s="134"/>
      <c r="AA143" s="135">
        <v>8</v>
      </c>
      <c r="AB143" s="134">
        <v>12549704.4</v>
      </c>
      <c r="AC143" s="135">
        <v>9983490.1199999992</v>
      </c>
      <c r="AD143" s="136">
        <v>44918</v>
      </c>
      <c r="AE143" s="136">
        <v>44922.724503275502</v>
      </c>
      <c r="AF143" s="136">
        <v>44922</v>
      </c>
      <c r="AG143" s="136">
        <v>44950</v>
      </c>
      <c r="AH143" s="136"/>
      <c r="AI143" s="136">
        <v>44986</v>
      </c>
      <c r="AJ143" s="136">
        <v>44987</v>
      </c>
      <c r="AK143" s="136">
        <v>44987.4669776273</v>
      </c>
      <c r="AL143" s="136">
        <v>45033.419250266197</v>
      </c>
      <c r="AM143" s="136">
        <v>45033.4196274653</v>
      </c>
      <c r="AN143" s="136">
        <v>45089.488267280103</v>
      </c>
      <c r="AO143" s="136">
        <v>45033.432072766198</v>
      </c>
      <c r="AP143" s="136">
        <v>45089.522996412001</v>
      </c>
      <c r="AQ143" s="136">
        <v>45057.547345717598</v>
      </c>
      <c r="AR143" s="136">
        <v>45104.417361111096</v>
      </c>
      <c r="AS143" s="136">
        <v>45181.566538275503</v>
      </c>
      <c r="AT143" s="132" t="s">
        <v>921</v>
      </c>
    </row>
    <row r="144" spans="1:46" s="118" customFormat="1" ht="52.35" hidden="1" customHeight="1" x14ac:dyDescent="0.2">
      <c r="A144" s="127" t="s">
        <v>296</v>
      </c>
      <c r="B144" s="127" t="s">
        <v>331</v>
      </c>
      <c r="C144" s="127" t="s">
        <v>758</v>
      </c>
      <c r="D144" s="128">
        <v>473</v>
      </c>
      <c r="E144" s="127" t="s">
        <v>922</v>
      </c>
      <c r="F144" s="127" t="s">
        <v>923</v>
      </c>
      <c r="G144" s="127" t="s">
        <v>924</v>
      </c>
      <c r="H144" s="127" t="s">
        <v>305</v>
      </c>
      <c r="I144" s="127" t="s">
        <v>301</v>
      </c>
      <c r="J144" s="127" t="s">
        <v>312</v>
      </c>
      <c r="K144" s="127" t="s">
        <v>22</v>
      </c>
      <c r="L144" s="129">
        <v>257720</v>
      </c>
      <c r="M144" s="129">
        <v>257720</v>
      </c>
      <c r="N144" s="130">
        <v>1</v>
      </c>
      <c r="O144" s="129">
        <v>257720</v>
      </c>
      <c r="P144" s="130">
        <v>1</v>
      </c>
      <c r="Q144" s="129">
        <v>257720</v>
      </c>
      <c r="R144" s="130">
        <v>247942.9</v>
      </c>
      <c r="S144" s="131"/>
      <c r="T144" s="127"/>
      <c r="U144" s="130"/>
      <c r="V144" s="129"/>
      <c r="W144" s="130"/>
      <c r="X144" s="129"/>
      <c r="Y144" s="130"/>
      <c r="Z144" s="129"/>
      <c r="AA144" s="130"/>
      <c r="AB144" s="129"/>
      <c r="AC144" s="130"/>
      <c r="AD144" s="123">
        <v>44414</v>
      </c>
      <c r="AE144" s="123">
        <v>44414.725051157402</v>
      </c>
      <c r="AF144" s="123">
        <v>44415</v>
      </c>
      <c r="AG144" s="123">
        <v>44452</v>
      </c>
      <c r="AH144" s="123"/>
      <c r="AI144" s="123">
        <v>44495</v>
      </c>
      <c r="AJ144" s="123">
        <v>44496</v>
      </c>
      <c r="AK144" s="123">
        <v>44496.428441863398</v>
      </c>
      <c r="AL144" s="123">
        <v>44509.380647800899</v>
      </c>
      <c r="AM144" s="123">
        <v>44509.380816122699</v>
      </c>
      <c r="AN144" s="123">
        <v>44526.760635844897</v>
      </c>
      <c r="AO144" s="123">
        <v>44531.444676388899</v>
      </c>
      <c r="AP144" s="123">
        <v>44531.445579780098</v>
      </c>
      <c r="AQ144" s="123">
        <v>44545.523462812504</v>
      </c>
      <c r="AR144" s="123"/>
      <c r="AS144" s="123">
        <v>44657</v>
      </c>
      <c r="AT144" s="127" t="s">
        <v>925</v>
      </c>
    </row>
    <row r="145" spans="1:46" s="118" customFormat="1" ht="62.85" hidden="1" customHeight="1" x14ac:dyDescent="0.2">
      <c r="A145" s="132" t="s">
        <v>296</v>
      </c>
      <c r="B145" s="132" t="s">
        <v>297</v>
      </c>
      <c r="C145" s="132" t="s">
        <v>913</v>
      </c>
      <c r="D145" s="133">
        <v>476</v>
      </c>
      <c r="E145" s="132" t="s">
        <v>926</v>
      </c>
      <c r="F145" s="132" t="s">
        <v>927</v>
      </c>
      <c r="G145" s="138" t="s">
        <v>928</v>
      </c>
      <c r="H145" s="132" t="s">
        <v>305</v>
      </c>
      <c r="I145" s="132" t="s">
        <v>301</v>
      </c>
      <c r="J145" s="132" t="s">
        <v>312</v>
      </c>
      <c r="K145" s="132" t="s">
        <v>217</v>
      </c>
      <c r="L145" s="134">
        <v>497650</v>
      </c>
      <c r="M145" s="134">
        <v>497650</v>
      </c>
      <c r="N145" s="135">
        <v>1</v>
      </c>
      <c r="O145" s="134">
        <v>497650</v>
      </c>
      <c r="P145" s="135">
        <v>1</v>
      </c>
      <c r="Q145" s="134">
        <v>497650</v>
      </c>
      <c r="R145" s="135">
        <v>312840</v>
      </c>
      <c r="S145" s="137"/>
      <c r="T145" s="132"/>
      <c r="U145" s="135"/>
      <c r="V145" s="134"/>
      <c r="W145" s="135"/>
      <c r="X145" s="134"/>
      <c r="Y145" s="135"/>
      <c r="Z145" s="134"/>
      <c r="AA145" s="135"/>
      <c r="AB145" s="134"/>
      <c r="AC145" s="135"/>
      <c r="AD145" s="136">
        <v>45071</v>
      </c>
      <c r="AE145" s="136">
        <v>45072.719939155097</v>
      </c>
      <c r="AF145" s="136">
        <v>45072</v>
      </c>
      <c r="AG145" s="136">
        <v>45092</v>
      </c>
      <c r="AH145" s="136"/>
      <c r="AI145" s="136">
        <v>45106</v>
      </c>
      <c r="AJ145" s="136">
        <v>45110</v>
      </c>
      <c r="AK145" s="136">
        <v>45111.464729363397</v>
      </c>
      <c r="AL145" s="136">
        <v>45139.674790775498</v>
      </c>
      <c r="AM145" s="136">
        <v>45139.675242557903</v>
      </c>
      <c r="AN145" s="136">
        <v>45169.706158101901</v>
      </c>
      <c r="AO145" s="136">
        <v>45173.651249536997</v>
      </c>
      <c r="AP145" s="136">
        <v>45173.655078206</v>
      </c>
      <c r="AQ145" s="136">
        <v>45196.459528391199</v>
      </c>
      <c r="AR145" s="136"/>
      <c r="AS145" s="136">
        <v>45180</v>
      </c>
      <c r="AT145" s="132" t="s">
        <v>929</v>
      </c>
    </row>
    <row r="146" spans="1:46" s="118" customFormat="1" ht="41.1" hidden="1" customHeight="1" x14ac:dyDescent="0.2">
      <c r="A146" s="127" t="s">
        <v>296</v>
      </c>
      <c r="B146" s="127" t="s">
        <v>201</v>
      </c>
      <c r="C146" s="127" t="s">
        <v>385</v>
      </c>
      <c r="D146" s="128">
        <v>477</v>
      </c>
      <c r="E146" s="127" t="s">
        <v>930</v>
      </c>
      <c r="F146" s="127" t="s">
        <v>931</v>
      </c>
      <c r="G146" s="127" t="s">
        <v>931</v>
      </c>
      <c r="H146" s="127" t="s">
        <v>300</v>
      </c>
      <c r="I146" s="127" t="s">
        <v>319</v>
      </c>
      <c r="J146" s="127" t="s">
        <v>312</v>
      </c>
      <c r="K146" s="127" t="s">
        <v>368</v>
      </c>
      <c r="L146" s="129">
        <v>1466081.6</v>
      </c>
      <c r="M146" s="129">
        <v>1466081.6</v>
      </c>
      <c r="N146" s="130">
        <v>1</v>
      </c>
      <c r="O146" s="129">
        <v>1466081.6</v>
      </c>
      <c r="P146" s="130">
        <v>1</v>
      </c>
      <c r="Q146" s="129">
        <v>1466081.6</v>
      </c>
      <c r="R146" s="130">
        <v>1285600</v>
      </c>
      <c r="S146" s="131"/>
      <c r="T146" s="127"/>
      <c r="U146" s="130"/>
      <c r="V146" s="129"/>
      <c r="W146" s="130"/>
      <c r="X146" s="129"/>
      <c r="Y146" s="130"/>
      <c r="Z146" s="129"/>
      <c r="AA146" s="130">
        <v>1</v>
      </c>
      <c r="AB146" s="129">
        <v>1466081.6</v>
      </c>
      <c r="AC146" s="130">
        <v>1285600</v>
      </c>
      <c r="AD146" s="123">
        <v>44050</v>
      </c>
      <c r="AE146" s="123">
        <v>44050.6217968403</v>
      </c>
      <c r="AF146" s="123"/>
      <c r="AG146" s="123">
        <v>44069</v>
      </c>
      <c r="AH146" s="123">
        <v>44071</v>
      </c>
      <c r="AI146" s="123">
        <v>44081</v>
      </c>
      <c r="AJ146" s="123">
        <v>44082</v>
      </c>
      <c r="AK146" s="123">
        <v>44082.419307673597</v>
      </c>
      <c r="AL146" s="123"/>
      <c r="AM146" s="123"/>
      <c r="AN146" s="123"/>
      <c r="AO146" s="123">
        <v>44088.424875266202</v>
      </c>
      <c r="AP146" s="123">
        <v>44088.426688275496</v>
      </c>
      <c r="AQ146" s="123">
        <v>44102.431917858798</v>
      </c>
      <c r="AR146" s="123">
        <v>44144</v>
      </c>
      <c r="AS146" s="123">
        <v>44144.4249327199</v>
      </c>
      <c r="AT146" s="127" t="s">
        <v>932</v>
      </c>
    </row>
    <row r="147" spans="1:46" s="118" customFormat="1" ht="52.35" hidden="1" customHeight="1" x14ac:dyDescent="0.2">
      <c r="A147" s="132" t="s">
        <v>296</v>
      </c>
      <c r="B147" s="132" t="s">
        <v>201</v>
      </c>
      <c r="C147" s="132" t="s">
        <v>758</v>
      </c>
      <c r="D147" s="133">
        <v>478</v>
      </c>
      <c r="E147" s="132" t="s">
        <v>933</v>
      </c>
      <c r="F147" s="132" t="s">
        <v>934</v>
      </c>
      <c r="G147" s="132" t="s">
        <v>935</v>
      </c>
      <c r="H147" s="132" t="s">
        <v>300</v>
      </c>
      <c r="I147" s="132" t="s">
        <v>311</v>
      </c>
      <c r="J147" s="132" t="s">
        <v>312</v>
      </c>
      <c r="K147" s="132" t="s">
        <v>14</v>
      </c>
      <c r="L147" s="134">
        <v>2632696.0299999998</v>
      </c>
      <c r="M147" s="134">
        <v>2632696.0299999998</v>
      </c>
      <c r="N147" s="135">
        <v>4</v>
      </c>
      <c r="O147" s="134">
        <v>2632696.0299999998</v>
      </c>
      <c r="P147" s="135">
        <v>4</v>
      </c>
      <c r="Q147" s="134">
        <v>2632696.0299999998</v>
      </c>
      <c r="R147" s="135">
        <v>2209145.17</v>
      </c>
      <c r="S147" s="137"/>
      <c r="T147" s="132"/>
      <c r="U147" s="135"/>
      <c r="V147" s="134"/>
      <c r="W147" s="135"/>
      <c r="X147" s="134"/>
      <c r="Y147" s="135"/>
      <c r="Z147" s="134"/>
      <c r="AA147" s="135">
        <v>4</v>
      </c>
      <c r="AB147" s="134">
        <v>2632696.0299999998</v>
      </c>
      <c r="AC147" s="135">
        <v>2462901.02</v>
      </c>
      <c r="AD147" s="136">
        <v>44530</v>
      </c>
      <c r="AE147" s="136">
        <v>44530.703211886597</v>
      </c>
      <c r="AF147" s="136">
        <v>44531</v>
      </c>
      <c r="AG147" s="136">
        <v>44537</v>
      </c>
      <c r="AH147" s="136">
        <v>44539</v>
      </c>
      <c r="AI147" s="136">
        <v>44545</v>
      </c>
      <c r="AJ147" s="136">
        <v>44546</v>
      </c>
      <c r="AK147" s="136">
        <v>44546.529256944399</v>
      </c>
      <c r="AL147" s="136"/>
      <c r="AM147" s="136"/>
      <c r="AN147" s="136"/>
      <c r="AO147" s="136">
        <v>44546.624572916699</v>
      </c>
      <c r="AP147" s="136">
        <v>44551.656823958299</v>
      </c>
      <c r="AQ147" s="136">
        <v>44560.529250925902</v>
      </c>
      <c r="AR147" s="136">
        <v>44599.645138888904</v>
      </c>
      <c r="AS147" s="136">
        <v>44607.438798298601</v>
      </c>
      <c r="AT147" s="132" t="s">
        <v>936</v>
      </c>
    </row>
    <row r="148" spans="1:46" s="118" customFormat="1" ht="41.1" hidden="1" customHeight="1" x14ac:dyDescent="0.2">
      <c r="A148" s="127" t="s">
        <v>296</v>
      </c>
      <c r="B148" s="127" t="s">
        <v>201</v>
      </c>
      <c r="C148" s="127" t="s">
        <v>385</v>
      </c>
      <c r="D148" s="128">
        <v>480</v>
      </c>
      <c r="E148" s="127" t="s">
        <v>937</v>
      </c>
      <c r="F148" s="127" t="s">
        <v>938</v>
      </c>
      <c r="G148" s="127" t="s">
        <v>939</v>
      </c>
      <c r="H148" s="127" t="s">
        <v>300</v>
      </c>
      <c r="I148" s="127" t="s">
        <v>311</v>
      </c>
      <c r="J148" s="127" t="s">
        <v>312</v>
      </c>
      <c r="K148" s="127" t="s">
        <v>368</v>
      </c>
      <c r="L148" s="129">
        <v>3983850</v>
      </c>
      <c r="M148" s="129">
        <v>3983850</v>
      </c>
      <c r="N148" s="130">
        <v>3</v>
      </c>
      <c r="O148" s="129">
        <v>3983850</v>
      </c>
      <c r="P148" s="130">
        <v>3</v>
      </c>
      <c r="Q148" s="129">
        <v>3983850</v>
      </c>
      <c r="R148" s="130">
        <v>3970432.41</v>
      </c>
      <c r="S148" s="131"/>
      <c r="T148" s="127"/>
      <c r="U148" s="130"/>
      <c r="V148" s="129"/>
      <c r="W148" s="130"/>
      <c r="X148" s="129"/>
      <c r="Y148" s="130"/>
      <c r="Z148" s="129"/>
      <c r="AA148" s="130">
        <v>3</v>
      </c>
      <c r="AB148" s="129">
        <v>3983850</v>
      </c>
      <c r="AC148" s="130">
        <v>4558021.2</v>
      </c>
      <c r="AD148" s="123">
        <v>44050</v>
      </c>
      <c r="AE148" s="123">
        <v>44050.649618136602</v>
      </c>
      <c r="AF148" s="123">
        <v>44050</v>
      </c>
      <c r="AG148" s="123">
        <v>44063</v>
      </c>
      <c r="AH148" s="123"/>
      <c r="AI148" s="123">
        <v>44070</v>
      </c>
      <c r="AJ148" s="123">
        <v>44070</v>
      </c>
      <c r="AK148" s="123">
        <v>44070.690212963003</v>
      </c>
      <c r="AL148" s="123"/>
      <c r="AM148" s="123"/>
      <c r="AN148" s="123"/>
      <c r="AO148" s="123">
        <v>44070.711728819399</v>
      </c>
      <c r="AP148" s="123">
        <v>44070.716039201398</v>
      </c>
      <c r="AQ148" s="123">
        <v>44075.402069444499</v>
      </c>
      <c r="AR148" s="123">
        <v>44109.490277777797</v>
      </c>
      <c r="AS148" s="123">
        <v>44110.470825463002</v>
      </c>
      <c r="AT148" s="127" t="s">
        <v>940</v>
      </c>
    </row>
    <row r="149" spans="1:46" s="118" customFormat="1" ht="41.1" hidden="1" customHeight="1" x14ac:dyDescent="0.2">
      <c r="A149" s="132" t="s">
        <v>296</v>
      </c>
      <c r="B149" s="132" t="s">
        <v>201</v>
      </c>
      <c r="C149" s="132" t="s">
        <v>385</v>
      </c>
      <c r="D149" s="133">
        <v>481</v>
      </c>
      <c r="E149" s="132" t="s">
        <v>941</v>
      </c>
      <c r="F149" s="132" t="s">
        <v>942</v>
      </c>
      <c r="G149" s="132" t="s">
        <v>943</v>
      </c>
      <c r="H149" s="132" t="s">
        <v>300</v>
      </c>
      <c r="I149" s="132" t="s">
        <v>311</v>
      </c>
      <c r="J149" s="132" t="s">
        <v>312</v>
      </c>
      <c r="K149" s="132" t="s">
        <v>368</v>
      </c>
      <c r="L149" s="134">
        <v>969230.64</v>
      </c>
      <c r="M149" s="134">
        <v>969230.64</v>
      </c>
      <c r="N149" s="135">
        <v>1</v>
      </c>
      <c r="O149" s="134">
        <v>969230.64</v>
      </c>
      <c r="P149" s="135">
        <v>1</v>
      </c>
      <c r="Q149" s="134">
        <v>969230.64</v>
      </c>
      <c r="R149" s="135">
        <v>881118.76</v>
      </c>
      <c r="S149" s="137"/>
      <c r="T149" s="132"/>
      <c r="U149" s="135"/>
      <c r="V149" s="134"/>
      <c r="W149" s="135"/>
      <c r="X149" s="134"/>
      <c r="Y149" s="135"/>
      <c r="Z149" s="134"/>
      <c r="AA149" s="135">
        <v>1</v>
      </c>
      <c r="AB149" s="134">
        <v>969230.64</v>
      </c>
      <c r="AC149" s="135">
        <v>881118.76</v>
      </c>
      <c r="AD149" s="136">
        <v>44089</v>
      </c>
      <c r="AE149" s="136">
        <v>44089.7303846875</v>
      </c>
      <c r="AF149" s="136">
        <v>44090</v>
      </c>
      <c r="AG149" s="136">
        <v>44092</v>
      </c>
      <c r="AH149" s="136"/>
      <c r="AI149" s="136">
        <v>44098</v>
      </c>
      <c r="AJ149" s="136">
        <v>44098</v>
      </c>
      <c r="AK149" s="136">
        <v>44098.694699305597</v>
      </c>
      <c r="AL149" s="136"/>
      <c r="AM149" s="136"/>
      <c r="AN149" s="136"/>
      <c r="AO149" s="136">
        <v>44098.699610763899</v>
      </c>
      <c r="AP149" s="136">
        <v>44098.703743831</v>
      </c>
      <c r="AQ149" s="136">
        <v>44112.653256516198</v>
      </c>
      <c r="AR149" s="136">
        <v>44151.682638888902</v>
      </c>
      <c r="AS149" s="136">
        <v>44151.735076388897</v>
      </c>
      <c r="AT149" s="132" t="s">
        <v>944</v>
      </c>
    </row>
    <row r="150" spans="1:46" s="118" customFormat="1" ht="41.1" hidden="1" customHeight="1" x14ac:dyDescent="0.2">
      <c r="A150" s="127" t="s">
        <v>296</v>
      </c>
      <c r="B150" s="127" t="s">
        <v>331</v>
      </c>
      <c r="C150" s="127" t="s">
        <v>385</v>
      </c>
      <c r="D150" s="128">
        <v>482</v>
      </c>
      <c r="E150" s="127" t="s">
        <v>945</v>
      </c>
      <c r="F150" s="127" t="s">
        <v>946</v>
      </c>
      <c r="G150" s="127" t="s">
        <v>947</v>
      </c>
      <c r="H150" s="127" t="s">
        <v>300</v>
      </c>
      <c r="I150" s="127" t="s">
        <v>319</v>
      </c>
      <c r="J150" s="127" t="s">
        <v>312</v>
      </c>
      <c r="K150" s="127" t="s">
        <v>26</v>
      </c>
      <c r="L150" s="129">
        <v>36448800</v>
      </c>
      <c r="M150" s="129">
        <v>36448800</v>
      </c>
      <c r="N150" s="130">
        <v>4</v>
      </c>
      <c r="O150" s="129">
        <v>36448800</v>
      </c>
      <c r="P150" s="130">
        <v>3</v>
      </c>
      <c r="Q150" s="129">
        <v>33993600</v>
      </c>
      <c r="R150" s="130">
        <v>22267200</v>
      </c>
      <c r="S150" s="131"/>
      <c r="T150" s="127"/>
      <c r="U150" s="130">
        <v>1</v>
      </c>
      <c r="V150" s="129">
        <v>2455200</v>
      </c>
      <c r="W150" s="130"/>
      <c r="X150" s="129"/>
      <c r="Y150" s="130"/>
      <c r="Z150" s="129"/>
      <c r="AA150" s="130">
        <v>3</v>
      </c>
      <c r="AB150" s="129">
        <v>33993600</v>
      </c>
      <c r="AC150" s="130">
        <v>37726800</v>
      </c>
      <c r="AD150" s="123">
        <v>44146</v>
      </c>
      <c r="AE150" s="123">
        <v>44146.460219363398</v>
      </c>
      <c r="AF150" s="123"/>
      <c r="AG150" s="123">
        <v>44148</v>
      </c>
      <c r="AH150" s="123">
        <v>44154</v>
      </c>
      <c r="AI150" s="123">
        <v>44160</v>
      </c>
      <c r="AJ150" s="123">
        <v>44161</v>
      </c>
      <c r="AK150" s="123">
        <v>44161.417410682901</v>
      </c>
      <c r="AL150" s="123"/>
      <c r="AM150" s="123"/>
      <c r="AN150" s="123"/>
      <c r="AO150" s="123">
        <v>44165.417663888897</v>
      </c>
      <c r="AP150" s="123">
        <v>44165.430153969901</v>
      </c>
      <c r="AQ150" s="123">
        <v>44169.525950312498</v>
      </c>
      <c r="AR150" s="123">
        <v>44203</v>
      </c>
      <c r="AS150" s="123">
        <v>44207.526654548601</v>
      </c>
      <c r="AT150" s="127" t="s">
        <v>948</v>
      </c>
    </row>
    <row r="151" spans="1:46" s="118" customFormat="1" ht="41.1" hidden="1" customHeight="1" x14ac:dyDescent="0.2">
      <c r="A151" s="132" t="s">
        <v>296</v>
      </c>
      <c r="B151" s="132" t="s">
        <v>201</v>
      </c>
      <c r="C151" s="132" t="s">
        <v>385</v>
      </c>
      <c r="D151" s="133">
        <v>485</v>
      </c>
      <c r="E151" s="132" t="s">
        <v>949</v>
      </c>
      <c r="F151" s="132" t="s">
        <v>950</v>
      </c>
      <c r="G151" s="132" t="s">
        <v>950</v>
      </c>
      <c r="H151" s="132" t="s">
        <v>300</v>
      </c>
      <c r="I151" s="132" t="s">
        <v>311</v>
      </c>
      <c r="J151" s="132" t="s">
        <v>312</v>
      </c>
      <c r="K151" s="132" t="s">
        <v>368</v>
      </c>
      <c r="L151" s="134">
        <v>6254769.9000000004</v>
      </c>
      <c r="M151" s="134">
        <v>6254769.9000000004</v>
      </c>
      <c r="N151" s="135">
        <v>2</v>
      </c>
      <c r="O151" s="134">
        <v>6254769.9000000004</v>
      </c>
      <c r="P151" s="135">
        <v>2</v>
      </c>
      <c r="Q151" s="134">
        <v>6254769.9000000004</v>
      </c>
      <c r="R151" s="135">
        <v>6254769.9000000004</v>
      </c>
      <c r="S151" s="137"/>
      <c r="T151" s="132"/>
      <c r="U151" s="135"/>
      <c r="V151" s="134"/>
      <c r="W151" s="135"/>
      <c r="X151" s="134"/>
      <c r="Y151" s="135"/>
      <c r="Z151" s="134"/>
      <c r="AA151" s="135">
        <v>2</v>
      </c>
      <c r="AB151" s="134">
        <v>6254769.9000000004</v>
      </c>
      <c r="AC151" s="135">
        <v>6254769.9000000004</v>
      </c>
      <c r="AD151" s="136">
        <v>44188</v>
      </c>
      <c r="AE151" s="136">
        <v>44189.3936868866</v>
      </c>
      <c r="AF151" s="136">
        <v>44189</v>
      </c>
      <c r="AG151" s="136">
        <v>44203</v>
      </c>
      <c r="AH151" s="136">
        <v>44204</v>
      </c>
      <c r="AI151" s="136">
        <v>44210</v>
      </c>
      <c r="AJ151" s="136">
        <v>44211</v>
      </c>
      <c r="AK151" s="136">
        <v>44211.421676388898</v>
      </c>
      <c r="AL151" s="136"/>
      <c r="AM151" s="136"/>
      <c r="AN151" s="136"/>
      <c r="AO151" s="136">
        <v>44211.437207488401</v>
      </c>
      <c r="AP151" s="136">
        <v>44216.579678205999</v>
      </c>
      <c r="AQ151" s="136">
        <v>44217.649369826402</v>
      </c>
      <c r="AR151" s="136">
        <v>44256.648611111101</v>
      </c>
      <c r="AS151" s="136">
        <v>44257.462329050897</v>
      </c>
      <c r="AT151" s="132" t="s">
        <v>951</v>
      </c>
    </row>
    <row r="152" spans="1:46" s="118" customFormat="1" ht="41.1" hidden="1" customHeight="1" x14ac:dyDescent="0.2">
      <c r="A152" s="127" t="s">
        <v>296</v>
      </c>
      <c r="B152" s="127" t="s">
        <v>340</v>
      </c>
      <c r="C152" s="127" t="s">
        <v>385</v>
      </c>
      <c r="D152" s="128">
        <v>486</v>
      </c>
      <c r="E152" s="127" t="s">
        <v>952</v>
      </c>
      <c r="F152" s="127" t="s">
        <v>953</v>
      </c>
      <c r="G152" s="127" t="s">
        <v>954</v>
      </c>
      <c r="H152" s="127" t="s">
        <v>300</v>
      </c>
      <c r="I152" s="127" t="s">
        <v>301</v>
      </c>
      <c r="J152" s="127" t="s">
        <v>312</v>
      </c>
      <c r="K152" s="127" t="s">
        <v>13</v>
      </c>
      <c r="L152" s="129">
        <v>10811000</v>
      </c>
      <c r="M152" s="129">
        <v>10811000</v>
      </c>
      <c r="N152" s="130">
        <v>7</v>
      </c>
      <c r="O152" s="129">
        <v>10811000</v>
      </c>
      <c r="P152" s="130">
        <v>7</v>
      </c>
      <c r="Q152" s="129">
        <v>10811000</v>
      </c>
      <c r="R152" s="130">
        <v>8745947.2599999998</v>
      </c>
      <c r="S152" s="131"/>
      <c r="T152" s="127"/>
      <c r="U152" s="130"/>
      <c r="V152" s="129"/>
      <c r="W152" s="130"/>
      <c r="X152" s="129"/>
      <c r="Y152" s="130"/>
      <c r="Z152" s="129"/>
      <c r="AA152" s="130">
        <v>7</v>
      </c>
      <c r="AB152" s="129">
        <v>10811000</v>
      </c>
      <c r="AC152" s="130">
        <v>9399706.5</v>
      </c>
      <c r="AD152" s="123">
        <v>44188</v>
      </c>
      <c r="AE152" s="123">
        <v>44189.509902812497</v>
      </c>
      <c r="AF152" s="123">
        <v>44197</v>
      </c>
      <c r="AG152" s="123">
        <v>44217</v>
      </c>
      <c r="AH152" s="123"/>
      <c r="AI152" s="123">
        <v>44235</v>
      </c>
      <c r="AJ152" s="123">
        <v>44237</v>
      </c>
      <c r="AK152" s="123">
        <v>44237.418408368103</v>
      </c>
      <c r="AL152" s="123">
        <v>44306.610058877297</v>
      </c>
      <c r="AM152" s="123">
        <v>44306.616388310198</v>
      </c>
      <c r="AN152" s="123">
        <v>44525.561243136603</v>
      </c>
      <c r="AO152" s="123">
        <v>44530.6268390857</v>
      </c>
      <c r="AP152" s="123">
        <v>44530.645315740701</v>
      </c>
      <c r="AQ152" s="123">
        <v>44557.431536261603</v>
      </c>
      <c r="AR152" s="123">
        <v>44621.447916666701</v>
      </c>
      <c r="AS152" s="123">
        <v>44628.362708877299</v>
      </c>
      <c r="AT152" s="127" t="s">
        <v>955</v>
      </c>
    </row>
    <row r="153" spans="1:46" s="118" customFormat="1" ht="41.1" hidden="1" customHeight="1" x14ac:dyDescent="0.2">
      <c r="A153" s="132" t="s">
        <v>296</v>
      </c>
      <c r="B153" s="132" t="s">
        <v>201</v>
      </c>
      <c r="C153" s="132" t="s">
        <v>758</v>
      </c>
      <c r="D153" s="133">
        <v>487</v>
      </c>
      <c r="E153" s="132" t="s">
        <v>956</v>
      </c>
      <c r="F153" s="132" t="s">
        <v>957</v>
      </c>
      <c r="G153" s="132" t="s">
        <v>958</v>
      </c>
      <c r="H153" s="132" t="s">
        <v>300</v>
      </c>
      <c r="I153" s="132" t="s">
        <v>319</v>
      </c>
      <c r="J153" s="132" t="s">
        <v>312</v>
      </c>
      <c r="K153" s="132" t="s">
        <v>368</v>
      </c>
      <c r="L153" s="134">
        <v>66362133.090000004</v>
      </c>
      <c r="M153" s="134">
        <v>66362133.090000004</v>
      </c>
      <c r="N153" s="135">
        <v>161</v>
      </c>
      <c r="O153" s="134">
        <v>66362133.090000004</v>
      </c>
      <c r="P153" s="135">
        <v>97</v>
      </c>
      <c r="Q153" s="134">
        <v>54943980.18</v>
      </c>
      <c r="R153" s="135">
        <v>29089706.219999999</v>
      </c>
      <c r="S153" s="137"/>
      <c r="T153" s="132"/>
      <c r="U153" s="135">
        <v>64</v>
      </c>
      <c r="V153" s="134">
        <v>11418152.91</v>
      </c>
      <c r="W153" s="135"/>
      <c r="X153" s="134"/>
      <c r="Y153" s="135"/>
      <c r="Z153" s="134"/>
      <c r="AA153" s="135">
        <v>97</v>
      </c>
      <c r="AB153" s="134">
        <v>54943980.18</v>
      </c>
      <c r="AC153" s="135">
        <v>33164527.420000002</v>
      </c>
      <c r="AD153" s="136">
        <v>44225</v>
      </c>
      <c r="AE153" s="136">
        <v>44228.743979432897</v>
      </c>
      <c r="AF153" s="136"/>
      <c r="AG153" s="136">
        <v>44236</v>
      </c>
      <c r="AH153" s="136"/>
      <c r="AI153" s="136">
        <v>44246</v>
      </c>
      <c r="AJ153" s="136">
        <v>44250</v>
      </c>
      <c r="AK153" s="136">
        <v>44250.420493136597</v>
      </c>
      <c r="AL153" s="136"/>
      <c r="AM153" s="136"/>
      <c r="AN153" s="136"/>
      <c r="AO153" s="136">
        <v>44265.419903703703</v>
      </c>
      <c r="AP153" s="136">
        <v>44265.519786574099</v>
      </c>
      <c r="AQ153" s="136">
        <v>44306.624516319403</v>
      </c>
      <c r="AR153" s="136">
        <v>44319.668749999997</v>
      </c>
      <c r="AS153" s="136">
        <v>44403.6182603009</v>
      </c>
      <c r="AT153" s="132" t="s">
        <v>959</v>
      </c>
    </row>
    <row r="154" spans="1:46" s="118" customFormat="1" ht="73.5" hidden="1" customHeight="1" x14ac:dyDescent="0.2">
      <c r="A154" s="127" t="s">
        <v>296</v>
      </c>
      <c r="B154" s="127" t="s">
        <v>297</v>
      </c>
      <c r="C154" s="127" t="s">
        <v>758</v>
      </c>
      <c r="D154" s="128">
        <v>488</v>
      </c>
      <c r="E154" s="127" t="s">
        <v>960</v>
      </c>
      <c r="F154" s="127" t="s">
        <v>961</v>
      </c>
      <c r="G154" s="127" t="s">
        <v>962</v>
      </c>
      <c r="H154" s="127" t="s">
        <v>305</v>
      </c>
      <c r="I154" s="127" t="s">
        <v>301</v>
      </c>
      <c r="J154" s="127" t="s">
        <v>312</v>
      </c>
      <c r="K154" s="127" t="s">
        <v>22</v>
      </c>
      <c r="L154" s="129">
        <v>725806.44</v>
      </c>
      <c r="M154" s="129">
        <v>362903.22</v>
      </c>
      <c r="N154" s="130">
        <v>1</v>
      </c>
      <c r="O154" s="129">
        <v>362903.22</v>
      </c>
      <c r="P154" s="130">
        <v>1</v>
      </c>
      <c r="Q154" s="129">
        <v>362903.22</v>
      </c>
      <c r="R154" s="130">
        <v>227175</v>
      </c>
      <c r="S154" s="131"/>
      <c r="T154" s="127"/>
      <c r="U154" s="130"/>
      <c r="V154" s="129"/>
      <c r="W154" s="130"/>
      <c r="X154" s="129"/>
      <c r="Y154" s="130"/>
      <c r="Z154" s="129"/>
      <c r="AA154" s="130"/>
      <c r="AB154" s="129"/>
      <c r="AC154" s="130"/>
      <c r="AD154" s="123">
        <v>44231</v>
      </c>
      <c r="AE154" s="123">
        <v>44231.631522453703</v>
      </c>
      <c r="AF154" s="123">
        <v>44232</v>
      </c>
      <c r="AG154" s="123">
        <v>44246</v>
      </c>
      <c r="AH154" s="123">
        <v>44256</v>
      </c>
      <c r="AI154" s="123">
        <v>44263</v>
      </c>
      <c r="AJ154" s="123">
        <v>44265</v>
      </c>
      <c r="AK154" s="123">
        <v>44265.417906979201</v>
      </c>
      <c r="AL154" s="123">
        <v>44284.626493750002</v>
      </c>
      <c r="AM154" s="123">
        <v>44284.629906631897</v>
      </c>
      <c r="AN154" s="123">
        <v>44308.4454855324</v>
      </c>
      <c r="AO154" s="123">
        <v>44308.447646909699</v>
      </c>
      <c r="AP154" s="123">
        <v>44308.458440740702</v>
      </c>
      <c r="AQ154" s="123">
        <v>44347.768471793999</v>
      </c>
      <c r="AR154" s="123"/>
      <c r="AS154" s="123">
        <v>44384</v>
      </c>
      <c r="AT154" s="127" t="s">
        <v>963</v>
      </c>
    </row>
    <row r="155" spans="1:46" s="118" customFormat="1" ht="52.35" hidden="1" customHeight="1" x14ac:dyDescent="0.2">
      <c r="A155" s="132" t="s">
        <v>296</v>
      </c>
      <c r="B155" s="132" t="s">
        <v>201</v>
      </c>
      <c r="C155" s="132" t="s">
        <v>758</v>
      </c>
      <c r="D155" s="133">
        <v>489</v>
      </c>
      <c r="E155" s="132" t="s">
        <v>964</v>
      </c>
      <c r="F155" s="132" t="s">
        <v>965</v>
      </c>
      <c r="G155" s="132" t="s">
        <v>966</v>
      </c>
      <c r="H155" s="132" t="s">
        <v>300</v>
      </c>
      <c r="I155" s="132" t="s">
        <v>311</v>
      </c>
      <c r="J155" s="132" t="s">
        <v>312</v>
      </c>
      <c r="K155" s="132" t="s">
        <v>368</v>
      </c>
      <c r="L155" s="134">
        <v>1519942.32</v>
      </c>
      <c r="M155" s="134">
        <v>1519942.32</v>
      </c>
      <c r="N155" s="135">
        <v>1</v>
      </c>
      <c r="O155" s="134">
        <v>1519942.32</v>
      </c>
      <c r="P155" s="135">
        <v>1</v>
      </c>
      <c r="Q155" s="134">
        <v>1519942.32</v>
      </c>
      <c r="R155" s="135">
        <v>1519942.21</v>
      </c>
      <c r="S155" s="137"/>
      <c r="T155" s="132"/>
      <c r="U155" s="135"/>
      <c r="V155" s="134"/>
      <c r="W155" s="135"/>
      <c r="X155" s="134"/>
      <c r="Y155" s="135"/>
      <c r="Z155" s="134"/>
      <c r="AA155" s="135">
        <v>1</v>
      </c>
      <c r="AB155" s="134">
        <v>1519942.32</v>
      </c>
      <c r="AC155" s="135">
        <v>1823930.65</v>
      </c>
      <c r="AD155" s="136">
        <v>44225</v>
      </c>
      <c r="AE155" s="136">
        <v>44225.705355705999</v>
      </c>
      <c r="AF155" s="136">
        <v>44226</v>
      </c>
      <c r="AG155" s="136">
        <v>44236</v>
      </c>
      <c r="AH155" s="136">
        <v>44239</v>
      </c>
      <c r="AI155" s="136">
        <v>44243</v>
      </c>
      <c r="AJ155" s="136">
        <v>44244</v>
      </c>
      <c r="AK155" s="136">
        <v>44244.417339895801</v>
      </c>
      <c r="AL155" s="136"/>
      <c r="AM155" s="136"/>
      <c r="AN155" s="136"/>
      <c r="AO155" s="136">
        <v>44244.422983530101</v>
      </c>
      <c r="AP155" s="136">
        <v>44244.424746411998</v>
      </c>
      <c r="AQ155" s="136">
        <v>44246.510512963003</v>
      </c>
      <c r="AR155" s="136">
        <v>44277.488888888904</v>
      </c>
      <c r="AS155" s="136">
        <v>44278.317991469899</v>
      </c>
      <c r="AT155" s="132" t="s">
        <v>967</v>
      </c>
    </row>
    <row r="156" spans="1:46" s="118" customFormat="1" ht="62.85" hidden="1" customHeight="1" x14ac:dyDescent="0.2">
      <c r="A156" s="127" t="s">
        <v>296</v>
      </c>
      <c r="B156" s="127" t="s">
        <v>340</v>
      </c>
      <c r="C156" s="127" t="s">
        <v>758</v>
      </c>
      <c r="D156" s="128">
        <v>490</v>
      </c>
      <c r="E156" s="127" t="s">
        <v>968</v>
      </c>
      <c r="F156" s="127" t="s">
        <v>969</v>
      </c>
      <c r="G156" s="124" t="s">
        <v>970</v>
      </c>
      <c r="H156" s="127" t="s">
        <v>300</v>
      </c>
      <c r="I156" s="127" t="s">
        <v>301</v>
      </c>
      <c r="J156" s="127" t="s">
        <v>312</v>
      </c>
      <c r="K156" s="127" t="s">
        <v>167</v>
      </c>
      <c r="L156" s="129">
        <v>101612624.40000001</v>
      </c>
      <c r="M156" s="129">
        <v>101612624.40000001</v>
      </c>
      <c r="N156" s="130">
        <v>13</v>
      </c>
      <c r="O156" s="129">
        <v>101612624.40000001</v>
      </c>
      <c r="P156" s="130">
        <v>13</v>
      </c>
      <c r="Q156" s="129">
        <v>101612624.40000001</v>
      </c>
      <c r="R156" s="130">
        <v>15209180.1</v>
      </c>
      <c r="S156" s="131"/>
      <c r="T156" s="127"/>
      <c r="U156" s="130"/>
      <c r="V156" s="129"/>
      <c r="W156" s="130"/>
      <c r="X156" s="129"/>
      <c r="Y156" s="130"/>
      <c r="Z156" s="129"/>
      <c r="AA156" s="130">
        <v>13</v>
      </c>
      <c r="AB156" s="129">
        <v>101612624.40000001</v>
      </c>
      <c r="AC156" s="130">
        <v>15963526.85</v>
      </c>
      <c r="AD156" s="123">
        <v>44228</v>
      </c>
      <c r="AE156" s="123">
        <v>44228.6279260417</v>
      </c>
      <c r="AF156" s="123">
        <v>44229</v>
      </c>
      <c r="AG156" s="123">
        <v>44235</v>
      </c>
      <c r="AH156" s="123">
        <v>44239</v>
      </c>
      <c r="AI156" s="123">
        <v>44252</v>
      </c>
      <c r="AJ156" s="123">
        <v>44256</v>
      </c>
      <c r="AK156" s="123">
        <v>44256.418119062502</v>
      </c>
      <c r="AL156" s="123"/>
      <c r="AM156" s="123">
        <v>44281.4202440972</v>
      </c>
      <c r="AN156" s="123"/>
      <c r="AO156" s="123">
        <v>44274.588505752297</v>
      </c>
      <c r="AP156" s="123">
        <v>44274.6391728819</v>
      </c>
      <c r="AQ156" s="123">
        <v>44315.695105937499</v>
      </c>
      <c r="AR156" s="123">
        <v>44354.71875</v>
      </c>
      <c r="AS156" s="123">
        <v>44375.431120023102</v>
      </c>
      <c r="AT156" s="127" t="s">
        <v>971</v>
      </c>
    </row>
    <row r="157" spans="1:46" s="118" customFormat="1" ht="62.85" hidden="1" customHeight="1" x14ac:dyDescent="0.2">
      <c r="A157" s="132" t="s">
        <v>296</v>
      </c>
      <c r="B157" s="132" t="s">
        <v>201</v>
      </c>
      <c r="C157" s="132" t="s">
        <v>758</v>
      </c>
      <c r="D157" s="133">
        <v>491</v>
      </c>
      <c r="E157" s="132" t="s">
        <v>972</v>
      </c>
      <c r="F157" s="132" t="s">
        <v>973</v>
      </c>
      <c r="G157" s="132" t="s">
        <v>974</v>
      </c>
      <c r="H157" s="132" t="s">
        <v>300</v>
      </c>
      <c r="I157" s="132" t="s">
        <v>311</v>
      </c>
      <c r="J157" s="132" t="s">
        <v>312</v>
      </c>
      <c r="K157" s="132" t="s">
        <v>368</v>
      </c>
      <c r="L157" s="134">
        <v>871362.28</v>
      </c>
      <c r="M157" s="134">
        <v>871362.28</v>
      </c>
      <c r="N157" s="135">
        <v>3</v>
      </c>
      <c r="O157" s="134">
        <v>871362.28</v>
      </c>
      <c r="P157" s="135">
        <v>3</v>
      </c>
      <c r="Q157" s="134">
        <v>871362.28</v>
      </c>
      <c r="R157" s="135">
        <v>871345.43</v>
      </c>
      <c r="S157" s="137"/>
      <c r="T157" s="132"/>
      <c r="U157" s="135"/>
      <c r="V157" s="134"/>
      <c r="W157" s="135"/>
      <c r="X157" s="134"/>
      <c r="Y157" s="135"/>
      <c r="Z157" s="134"/>
      <c r="AA157" s="135">
        <v>3</v>
      </c>
      <c r="AB157" s="134">
        <v>871362.28</v>
      </c>
      <c r="AC157" s="135">
        <v>932228.98</v>
      </c>
      <c r="AD157" s="136">
        <v>44242</v>
      </c>
      <c r="AE157" s="136">
        <v>44242.703340544002</v>
      </c>
      <c r="AF157" s="136">
        <v>44243</v>
      </c>
      <c r="AG157" s="136">
        <v>44249</v>
      </c>
      <c r="AH157" s="136">
        <v>44250</v>
      </c>
      <c r="AI157" s="136">
        <v>44256</v>
      </c>
      <c r="AJ157" s="136">
        <v>44257</v>
      </c>
      <c r="AK157" s="136">
        <v>44257.422311955997</v>
      </c>
      <c r="AL157" s="136"/>
      <c r="AM157" s="136"/>
      <c r="AN157" s="136"/>
      <c r="AO157" s="136">
        <v>44257.438288275502</v>
      </c>
      <c r="AP157" s="136">
        <v>44257.443642708298</v>
      </c>
      <c r="AQ157" s="136">
        <v>44263.677276388902</v>
      </c>
      <c r="AR157" s="136">
        <v>44295.672222222202</v>
      </c>
      <c r="AS157" s="136">
        <v>44306.435361342599</v>
      </c>
      <c r="AT157" s="132" t="s">
        <v>975</v>
      </c>
    </row>
    <row r="158" spans="1:46" s="118" customFormat="1" ht="52.35" hidden="1" customHeight="1" x14ac:dyDescent="0.2">
      <c r="A158" s="127" t="s">
        <v>296</v>
      </c>
      <c r="B158" s="127" t="s">
        <v>201</v>
      </c>
      <c r="C158" s="127" t="s">
        <v>758</v>
      </c>
      <c r="D158" s="128">
        <v>492</v>
      </c>
      <c r="E158" s="127" t="s">
        <v>976</v>
      </c>
      <c r="F158" s="127" t="s">
        <v>977</v>
      </c>
      <c r="G158" s="127" t="s">
        <v>978</v>
      </c>
      <c r="H158" s="127" t="s">
        <v>300</v>
      </c>
      <c r="I158" s="127" t="s">
        <v>311</v>
      </c>
      <c r="J158" s="127" t="s">
        <v>312</v>
      </c>
      <c r="K158" s="127" t="s">
        <v>368</v>
      </c>
      <c r="L158" s="129">
        <v>888000</v>
      </c>
      <c r="M158" s="129">
        <v>888000</v>
      </c>
      <c r="N158" s="130">
        <v>1</v>
      </c>
      <c r="O158" s="129">
        <v>888000</v>
      </c>
      <c r="P158" s="130">
        <v>1</v>
      </c>
      <c r="Q158" s="129">
        <v>888000</v>
      </c>
      <c r="R158" s="130">
        <v>1003440</v>
      </c>
      <c r="S158" s="131"/>
      <c r="T158" s="127"/>
      <c r="U158" s="130"/>
      <c r="V158" s="129"/>
      <c r="W158" s="130"/>
      <c r="X158" s="129"/>
      <c r="Y158" s="130"/>
      <c r="Z158" s="129"/>
      <c r="AA158" s="130">
        <v>1</v>
      </c>
      <c r="AB158" s="129">
        <v>888000</v>
      </c>
      <c r="AC158" s="130">
        <v>1204128</v>
      </c>
      <c r="AD158" s="123">
        <v>44263</v>
      </c>
      <c r="AE158" s="123">
        <v>44263.770347719903</v>
      </c>
      <c r="AF158" s="123">
        <v>44264</v>
      </c>
      <c r="AG158" s="123">
        <v>44266</v>
      </c>
      <c r="AH158" s="123">
        <v>44267</v>
      </c>
      <c r="AI158" s="123">
        <v>44270</v>
      </c>
      <c r="AJ158" s="123">
        <v>44271</v>
      </c>
      <c r="AK158" s="123">
        <v>44271.417227002297</v>
      </c>
      <c r="AL158" s="123"/>
      <c r="AM158" s="123"/>
      <c r="AN158" s="123"/>
      <c r="AO158" s="123">
        <v>44271.426315509299</v>
      </c>
      <c r="AP158" s="123">
        <v>44271.427720636602</v>
      </c>
      <c r="AQ158" s="123">
        <v>44280.3393853819</v>
      </c>
      <c r="AR158" s="123">
        <v>44319.472916666702</v>
      </c>
      <c r="AS158" s="123">
        <v>44319.520798645797</v>
      </c>
      <c r="AT158" s="127" t="s">
        <v>979</v>
      </c>
    </row>
    <row r="159" spans="1:46" s="118" customFormat="1" ht="41.1" hidden="1" customHeight="1" x14ac:dyDescent="0.2">
      <c r="A159" s="132" t="s">
        <v>296</v>
      </c>
      <c r="B159" s="132" t="s">
        <v>201</v>
      </c>
      <c r="C159" s="132" t="s">
        <v>758</v>
      </c>
      <c r="D159" s="133">
        <v>493</v>
      </c>
      <c r="E159" s="132" t="s">
        <v>980</v>
      </c>
      <c r="F159" s="132" t="s">
        <v>981</v>
      </c>
      <c r="G159" s="132" t="s">
        <v>982</v>
      </c>
      <c r="H159" s="132" t="s">
        <v>300</v>
      </c>
      <c r="I159" s="132" t="s">
        <v>319</v>
      </c>
      <c r="J159" s="132" t="s">
        <v>312</v>
      </c>
      <c r="K159" s="132" t="s">
        <v>368</v>
      </c>
      <c r="L159" s="134">
        <v>16497000</v>
      </c>
      <c r="M159" s="134">
        <v>16497000</v>
      </c>
      <c r="N159" s="135">
        <v>5</v>
      </c>
      <c r="O159" s="134">
        <v>16497000</v>
      </c>
      <c r="P159" s="135">
        <v>4</v>
      </c>
      <c r="Q159" s="134">
        <v>16080000</v>
      </c>
      <c r="R159" s="135">
        <v>16080000</v>
      </c>
      <c r="S159" s="137"/>
      <c r="T159" s="132"/>
      <c r="U159" s="135">
        <v>1</v>
      </c>
      <c r="V159" s="134">
        <v>417000</v>
      </c>
      <c r="W159" s="135"/>
      <c r="X159" s="134"/>
      <c r="Y159" s="135"/>
      <c r="Z159" s="134"/>
      <c r="AA159" s="135">
        <v>4</v>
      </c>
      <c r="AB159" s="134">
        <v>16080000</v>
      </c>
      <c r="AC159" s="135">
        <v>14353500</v>
      </c>
      <c r="AD159" s="136">
        <v>44272</v>
      </c>
      <c r="AE159" s="136">
        <v>44273.414548923603</v>
      </c>
      <c r="AF159" s="136"/>
      <c r="AG159" s="136">
        <v>44287</v>
      </c>
      <c r="AH159" s="136">
        <v>44292</v>
      </c>
      <c r="AI159" s="136">
        <v>44295</v>
      </c>
      <c r="AJ159" s="136">
        <v>44295</v>
      </c>
      <c r="AK159" s="136">
        <v>44295.688720752303</v>
      </c>
      <c r="AL159" s="136"/>
      <c r="AM159" s="136"/>
      <c r="AN159" s="136"/>
      <c r="AO159" s="136">
        <v>44300.629781747703</v>
      </c>
      <c r="AP159" s="136">
        <v>44300.634252893498</v>
      </c>
      <c r="AQ159" s="136">
        <v>44307.691898807898</v>
      </c>
      <c r="AR159" s="136">
        <v>44337.462500000001</v>
      </c>
      <c r="AS159" s="136">
        <v>44348.608903819499</v>
      </c>
      <c r="AT159" s="132" t="s">
        <v>983</v>
      </c>
    </row>
    <row r="160" spans="1:46" s="118" customFormat="1" ht="41.1" hidden="1" customHeight="1" x14ac:dyDescent="0.2">
      <c r="A160" s="127" t="s">
        <v>296</v>
      </c>
      <c r="B160" s="127" t="s">
        <v>201</v>
      </c>
      <c r="C160" s="127" t="s">
        <v>758</v>
      </c>
      <c r="D160" s="128">
        <v>494</v>
      </c>
      <c r="E160" s="127" t="s">
        <v>984</v>
      </c>
      <c r="F160" s="127" t="s">
        <v>985</v>
      </c>
      <c r="G160" s="127" t="s">
        <v>986</v>
      </c>
      <c r="H160" s="127" t="s">
        <v>300</v>
      </c>
      <c r="I160" s="127" t="s">
        <v>311</v>
      </c>
      <c r="J160" s="127" t="s">
        <v>312</v>
      </c>
      <c r="K160" s="127" t="s">
        <v>368</v>
      </c>
      <c r="L160" s="129">
        <v>1800000</v>
      </c>
      <c r="M160" s="129">
        <v>1800000</v>
      </c>
      <c r="N160" s="130">
        <v>1</v>
      </c>
      <c r="O160" s="129">
        <v>1800000</v>
      </c>
      <c r="P160" s="130">
        <v>1</v>
      </c>
      <c r="Q160" s="129">
        <v>1800000</v>
      </c>
      <c r="R160" s="130">
        <v>1800000</v>
      </c>
      <c r="S160" s="131"/>
      <c r="T160" s="127"/>
      <c r="U160" s="130"/>
      <c r="V160" s="129"/>
      <c r="W160" s="130"/>
      <c r="X160" s="129"/>
      <c r="Y160" s="130"/>
      <c r="Z160" s="129"/>
      <c r="AA160" s="130">
        <v>1</v>
      </c>
      <c r="AB160" s="129">
        <v>1800000</v>
      </c>
      <c r="AC160" s="130">
        <v>1800000</v>
      </c>
      <c r="AD160" s="123">
        <v>44328</v>
      </c>
      <c r="AE160" s="123">
        <v>44328.570666053201</v>
      </c>
      <c r="AF160" s="123">
        <v>44328</v>
      </c>
      <c r="AG160" s="123">
        <v>44333</v>
      </c>
      <c r="AH160" s="123">
        <v>44334</v>
      </c>
      <c r="AI160" s="123">
        <v>44337</v>
      </c>
      <c r="AJ160" s="123">
        <v>44337</v>
      </c>
      <c r="AK160" s="123">
        <v>44337.699489814797</v>
      </c>
      <c r="AL160" s="123"/>
      <c r="AM160" s="123"/>
      <c r="AN160" s="123"/>
      <c r="AO160" s="123">
        <v>44337.703228935199</v>
      </c>
      <c r="AP160" s="123">
        <v>44337.703543171301</v>
      </c>
      <c r="AQ160" s="123">
        <v>44342.462540624998</v>
      </c>
      <c r="AR160" s="123">
        <v>44357.406944444403</v>
      </c>
      <c r="AS160" s="123">
        <v>44357.446915393499</v>
      </c>
      <c r="AT160" s="127" t="s">
        <v>987</v>
      </c>
    </row>
    <row r="161" spans="1:46" s="118" customFormat="1" ht="52.35" hidden="1" customHeight="1" x14ac:dyDescent="0.2">
      <c r="A161" s="132" t="s">
        <v>296</v>
      </c>
      <c r="B161" s="132" t="s">
        <v>297</v>
      </c>
      <c r="C161" s="132" t="s">
        <v>758</v>
      </c>
      <c r="D161" s="133">
        <v>495</v>
      </c>
      <c r="E161" s="132" t="s">
        <v>988</v>
      </c>
      <c r="F161" s="132" t="s">
        <v>989</v>
      </c>
      <c r="G161" s="132" t="s">
        <v>990</v>
      </c>
      <c r="H161" s="132" t="s">
        <v>305</v>
      </c>
      <c r="I161" s="132" t="s">
        <v>301</v>
      </c>
      <c r="J161" s="132" t="s">
        <v>312</v>
      </c>
      <c r="K161" s="132" t="s">
        <v>10</v>
      </c>
      <c r="L161" s="134">
        <v>3401100.32</v>
      </c>
      <c r="M161" s="134">
        <v>1700100.32</v>
      </c>
      <c r="N161" s="135">
        <v>1</v>
      </c>
      <c r="O161" s="134">
        <v>1700100.32</v>
      </c>
      <c r="P161" s="135">
        <v>1</v>
      </c>
      <c r="Q161" s="134">
        <v>1700100.32</v>
      </c>
      <c r="R161" s="135">
        <v>1529560.32</v>
      </c>
      <c r="S161" s="137"/>
      <c r="T161" s="132"/>
      <c r="U161" s="135"/>
      <c r="V161" s="134"/>
      <c r="W161" s="135"/>
      <c r="X161" s="134"/>
      <c r="Y161" s="135"/>
      <c r="Z161" s="134"/>
      <c r="AA161" s="135"/>
      <c r="AB161" s="134"/>
      <c r="AC161" s="135"/>
      <c r="AD161" s="136">
        <v>44286</v>
      </c>
      <c r="AE161" s="136">
        <v>44286.761493981503</v>
      </c>
      <c r="AF161" s="136">
        <v>44286</v>
      </c>
      <c r="AG161" s="136">
        <v>44309</v>
      </c>
      <c r="AH161" s="136"/>
      <c r="AI161" s="136">
        <v>44326</v>
      </c>
      <c r="AJ161" s="136">
        <v>44327</v>
      </c>
      <c r="AK161" s="136">
        <v>44327.379778969902</v>
      </c>
      <c r="AL161" s="136">
        <v>44355.590798113401</v>
      </c>
      <c r="AM161" s="136">
        <v>44355.590982754598</v>
      </c>
      <c r="AN161" s="136">
        <v>44371.695246261603</v>
      </c>
      <c r="AO161" s="136">
        <v>44377.6310785069</v>
      </c>
      <c r="AP161" s="136">
        <v>44377.6340162384</v>
      </c>
      <c r="AQ161" s="136">
        <v>44378.600159027803</v>
      </c>
      <c r="AR161" s="136"/>
      <c r="AS161" s="136">
        <v>44409</v>
      </c>
      <c r="AT161" s="132" t="s">
        <v>991</v>
      </c>
    </row>
    <row r="162" spans="1:46" s="118" customFormat="1" ht="41.1" hidden="1" customHeight="1" x14ac:dyDescent="0.2">
      <c r="A162" s="127" t="s">
        <v>296</v>
      </c>
      <c r="B162" s="127" t="s">
        <v>201</v>
      </c>
      <c r="C162" s="127" t="s">
        <v>758</v>
      </c>
      <c r="D162" s="128">
        <v>496</v>
      </c>
      <c r="E162" s="127" t="s">
        <v>992</v>
      </c>
      <c r="F162" s="127" t="s">
        <v>993</v>
      </c>
      <c r="G162" s="127" t="s">
        <v>993</v>
      </c>
      <c r="H162" s="127" t="s">
        <v>300</v>
      </c>
      <c r="I162" s="127" t="s">
        <v>319</v>
      </c>
      <c r="J162" s="127" t="s">
        <v>312</v>
      </c>
      <c r="K162" s="127" t="s">
        <v>14</v>
      </c>
      <c r="L162" s="129">
        <v>142918287</v>
      </c>
      <c r="M162" s="129">
        <v>142918287</v>
      </c>
      <c r="N162" s="130">
        <v>36</v>
      </c>
      <c r="O162" s="129">
        <v>142918287</v>
      </c>
      <c r="P162" s="130">
        <v>29</v>
      </c>
      <c r="Q162" s="129">
        <v>133634157</v>
      </c>
      <c r="R162" s="130">
        <v>129947710.31999999</v>
      </c>
      <c r="S162" s="131"/>
      <c r="T162" s="127"/>
      <c r="U162" s="130">
        <v>7</v>
      </c>
      <c r="V162" s="129">
        <v>9284130</v>
      </c>
      <c r="W162" s="130"/>
      <c r="X162" s="129"/>
      <c r="Y162" s="130"/>
      <c r="Z162" s="129"/>
      <c r="AA162" s="130">
        <v>29</v>
      </c>
      <c r="AB162" s="129">
        <v>133634157</v>
      </c>
      <c r="AC162" s="130">
        <v>127221510.31999999</v>
      </c>
      <c r="AD162" s="123">
        <v>44424</v>
      </c>
      <c r="AE162" s="123">
        <v>44425.401912152804</v>
      </c>
      <c r="AF162" s="123"/>
      <c r="AG162" s="123">
        <v>44445</v>
      </c>
      <c r="AH162" s="123">
        <v>44448</v>
      </c>
      <c r="AI162" s="123">
        <v>44453</v>
      </c>
      <c r="AJ162" s="123">
        <v>44454</v>
      </c>
      <c r="AK162" s="123">
        <v>44454.423808645799</v>
      </c>
      <c r="AL162" s="123"/>
      <c r="AM162" s="123"/>
      <c r="AN162" s="123"/>
      <c r="AO162" s="123">
        <v>44461.420965705998</v>
      </c>
      <c r="AP162" s="123">
        <v>44463.413259108798</v>
      </c>
      <c r="AQ162" s="123">
        <v>44495.525792789398</v>
      </c>
      <c r="AR162" s="123">
        <v>44580.692361111098</v>
      </c>
      <c r="AS162" s="123">
        <v>44593.393149733798</v>
      </c>
      <c r="AT162" s="127" t="s">
        <v>994</v>
      </c>
    </row>
    <row r="163" spans="1:46" s="118" customFormat="1" ht="41.1" hidden="1" customHeight="1" x14ac:dyDescent="0.2">
      <c r="A163" s="132" t="s">
        <v>296</v>
      </c>
      <c r="B163" s="132" t="s">
        <v>331</v>
      </c>
      <c r="C163" s="132" t="s">
        <v>758</v>
      </c>
      <c r="D163" s="133">
        <v>497</v>
      </c>
      <c r="E163" s="132" t="s">
        <v>995</v>
      </c>
      <c r="F163" s="132" t="s">
        <v>996</v>
      </c>
      <c r="G163" s="132" t="s">
        <v>996</v>
      </c>
      <c r="H163" s="132" t="s">
        <v>300</v>
      </c>
      <c r="I163" s="132" t="s">
        <v>319</v>
      </c>
      <c r="J163" s="132" t="s">
        <v>443</v>
      </c>
      <c r="K163" s="132" t="s">
        <v>21</v>
      </c>
      <c r="L163" s="134">
        <v>47509869.5</v>
      </c>
      <c r="M163" s="134">
        <v>47509869.5</v>
      </c>
      <c r="N163" s="135">
        <v>2</v>
      </c>
      <c r="O163" s="134">
        <v>47509869.5</v>
      </c>
      <c r="P163" s="135"/>
      <c r="Q163" s="134"/>
      <c r="R163" s="135"/>
      <c r="S163" s="137"/>
      <c r="T163" s="132"/>
      <c r="U163" s="135">
        <v>2</v>
      </c>
      <c r="V163" s="134">
        <v>47509869.5</v>
      </c>
      <c r="W163" s="135"/>
      <c r="X163" s="134"/>
      <c r="Y163" s="135"/>
      <c r="Z163" s="134"/>
      <c r="AA163" s="135"/>
      <c r="AB163" s="134"/>
      <c r="AC163" s="135"/>
      <c r="AD163" s="136">
        <v>44326</v>
      </c>
      <c r="AE163" s="136">
        <v>44326.723294212999</v>
      </c>
      <c r="AF163" s="136"/>
      <c r="AG163" s="136">
        <v>44333</v>
      </c>
      <c r="AH163" s="136">
        <v>44337</v>
      </c>
      <c r="AI163" s="136">
        <v>44343</v>
      </c>
      <c r="AJ163" s="136">
        <v>44343</v>
      </c>
      <c r="AK163" s="136"/>
      <c r="AL163" s="136"/>
      <c r="AM163" s="136"/>
      <c r="AN163" s="136"/>
      <c r="AO163" s="136"/>
      <c r="AP163" s="136"/>
      <c r="AQ163" s="136"/>
      <c r="AR163" s="136"/>
      <c r="AS163" s="136">
        <v>44348.720753275498</v>
      </c>
      <c r="AT163" s="132" t="s">
        <v>997</v>
      </c>
    </row>
    <row r="164" spans="1:46" s="118" customFormat="1" ht="41.1" hidden="1" customHeight="1" x14ac:dyDescent="0.2">
      <c r="A164" s="127" t="s">
        <v>296</v>
      </c>
      <c r="B164" s="127" t="s">
        <v>331</v>
      </c>
      <c r="C164" s="127" t="s">
        <v>758</v>
      </c>
      <c r="D164" s="128">
        <v>498</v>
      </c>
      <c r="E164" s="127" t="s">
        <v>998</v>
      </c>
      <c r="F164" s="127" t="s">
        <v>999</v>
      </c>
      <c r="G164" s="127" t="s">
        <v>999</v>
      </c>
      <c r="H164" s="127" t="s">
        <v>300</v>
      </c>
      <c r="I164" s="127" t="s">
        <v>319</v>
      </c>
      <c r="J164" s="127" t="s">
        <v>312</v>
      </c>
      <c r="K164" s="127" t="s">
        <v>21</v>
      </c>
      <c r="L164" s="129">
        <v>16413390</v>
      </c>
      <c r="M164" s="129">
        <v>16413390</v>
      </c>
      <c r="N164" s="130">
        <v>2</v>
      </c>
      <c r="O164" s="129">
        <v>16413390</v>
      </c>
      <c r="P164" s="130">
        <v>1</v>
      </c>
      <c r="Q164" s="129">
        <v>7350000</v>
      </c>
      <c r="R164" s="130">
        <v>7281000</v>
      </c>
      <c r="S164" s="131"/>
      <c r="T164" s="127"/>
      <c r="U164" s="130">
        <v>1</v>
      </c>
      <c r="V164" s="129">
        <v>9063390</v>
      </c>
      <c r="W164" s="130"/>
      <c r="X164" s="129"/>
      <c r="Y164" s="130"/>
      <c r="Z164" s="129"/>
      <c r="AA164" s="130">
        <v>1</v>
      </c>
      <c r="AB164" s="129">
        <v>7350000</v>
      </c>
      <c r="AC164" s="130">
        <v>7281000</v>
      </c>
      <c r="AD164" s="123">
        <v>44326</v>
      </c>
      <c r="AE164" s="123">
        <v>44326.714281631903</v>
      </c>
      <c r="AF164" s="123"/>
      <c r="AG164" s="123">
        <v>44330</v>
      </c>
      <c r="AH164" s="123">
        <v>44336</v>
      </c>
      <c r="AI164" s="123">
        <v>44342</v>
      </c>
      <c r="AJ164" s="123">
        <v>44342</v>
      </c>
      <c r="AK164" s="123">
        <v>44342.584111955999</v>
      </c>
      <c r="AL164" s="123"/>
      <c r="AM164" s="123"/>
      <c r="AN164" s="123"/>
      <c r="AO164" s="123">
        <v>44342.615576192104</v>
      </c>
      <c r="AP164" s="123">
        <v>44342.6175139236</v>
      </c>
      <c r="AQ164" s="123">
        <v>44343.629420451398</v>
      </c>
      <c r="AR164" s="123">
        <v>44392.643750000003</v>
      </c>
      <c r="AS164" s="123">
        <v>44392.669298576402</v>
      </c>
      <c r="AT164" s="127" t="s">
        <v>1000</v>
      </c>
    </row>
    <row r="165" spans="1:46" s="118" customFormat="1" ht="41.1" hidden="1" customHeight="1" x14ac:dyDescent="0.2">
      <c r="A165" s="132" t="s">
        <v>296</v>
      </c>
      <c r="B165" s="132" t="s">
        <v>297</v>
      </c>
      <c r="C165" s="132" t="s">
        <v>758</v>
      </c>
      <c r="D165" s="133">
        <v>499</v>
      </c>
      <c r="E165" s="132" t="s">
        <v>1001</v>
      </c>
      <c r="F165" s="132" t="s">
        <v>1002</v>
      </c>
      <c r="G165" s="132" t="s">
        <v>1002</v>
      </c>
      <c r="H165" s="132" t="s">
        <v>300</v>
      </c>
      <c r="I165" s="132" t="s">
        <v>301</v>
      </c>
      <c r="J165" s="132" t="s">
        <v>312</v>
      </c>
      <c r="K165" s="132" t="s">
        <v>25</v>
      </c>
      <c r="L165" s="134">
        <v>13569600</v>
      </c>
      <c r="M165" s="134">
        <v>12336000</v>
      </c>
      <c r="N165" s="135">
        <v>2</v>
      </c>
      <c r="O165" s="134">
        <v>12336000</v>
      </c>
      <c r="P165" s="135">
        <v>1</v>
      </c>
      <c r="Q165" s="134">
        <v>4991000</v>
      </c>
      <c r="R165" s="135">
        <v>4465259.95</v>
      </c>
      <c r="S165" s="137"/>
      <c r="T165" s="132"/>
      <c r="U165" s="135">
        <v>1</v>
      </c>
      <c r="V165" s="134">
        <v>7345000</v>
      </c>
      <c r="W165" s="135"/>
      <c r="X165" s="134"/>
      <c r="Y165" s="135"/>
      <c r="Z165" s="134"/>
      <c r="AA165" s="135">
        <v>1</v>
      </c>
      <c r="AB165" s="134">
        <v>4991000</v>
      </c>
      <c r="AC165" s="135">
        <v>4465259.95</v>
      </c>
      <c r="AD165" s="136">
        <v>44391</v>
      </c>
      <c r="AE165" s="136">
        <v>44391.688350115699</v>
      </c>
      <c r="AF165" s="136">
        <v>44392</v>
      </c>
      <c r="AG165" s="136">
        <v>44428</v>
      </c>
      <c r="AH165" s="136">
        <v>44448</v>
      </c>
      <c r="AI165" s="136">
        <v>44454</v>
      </c>
      <c r="AJ165" s="136">
        <v>44456</v>
      </c>
      <c r="AK165" s="136">
        <v>44456.462426886603</v>
      </c>
      <c r="AL165" s="136">
        <v>44495.420119097202</v>
      </c>
      <c r="AM165" s="136">
        <v>44495.4204427894</v>
      </c>
      <c r="AN165" s="136">
        <v>44505.6090358449</v>
      </c>
      <c r="AO165" s="136">
        <v>44505.609704629598</v>
      </c>
      <c r="AP165" s="136">
        <v>44515.658794097202</v>
      </c>
      <c r="AQ165" s="136">
        <v>44550.626870601896</v>
      </c>
      <c r="AR165" s="136">
        <v>44560.507638888899</v>
      </c>
      <c r="AS165" s="136">
        <v>44560.615686805599</v>
      </c>
      <c r="AT165" s="132" t="s">
        <v>1003</v>
      </c>
    </row>
    <row r="166" spans="1:46" s="118" customFormat="1" ht="41.1" hidden="1" customHeight="1" x14ac:dyDescent="0.2">
      <c r="A166" s="127" t="s">
        <v>296</v>
      </c>
      <c r="B166" s="127" t="s">
        <v>297</v>
      </c>
      <c r="C166" s="127" t="s">
        <v>758</v>
      </c>
      <c r="D166" s="128">
        <v>501</v>
      </c>
      <c r="E166" s="127" t="s">
        <v>1004</v>
      </c>
      <c r="F166" s="127" t="s">
        <v>1005</v>
      </c>
      <c r="G166" s="127" t="s">
        <v>1006</v>
      </c>
      <c r="H166" s="127" t="s">
        <v>305</v>
      </c>
      <c r="I166" s="127" t="s">
        <v>301</v>
      </c>
      <c r="J166" s="127" t="s">
        <v>312</v>
      </c>
      <c r="K166" s="127" t="s">
        <v>22</v>
      </c>
      <c r="L166" s="129">
        <v>960000</v>
      </c>
      <c r="M166" s="129">
        <v>480000</v>
      </c>
      <c r="N166" s="130">
        <v>2</v>
      </c>
      <c r="O166" s="129">
        <v>480000</v>
      </c>
      <c r="P166" s="130">
        <v>2</v>
      </c>
      <c r="Q166" s="129">
        <v>480000</v>
      </c>
      <c r="R166" s="130">
        <v>245600</v>
      </c>
      <c r="S166" s="131"/>
      <c r="T166" s="127"/>
      <c r="U166" s="130"/>
      <c r="V166" s="129"/>
      <c r="W166" s="130"/>
      <c r="X166" s="129"/>
      <c r="Y166" s="130"/>
      <c r="Z166" s="129"/>
      <c r="AA166" s="130"/>
      <c r="AB166" s="129"/>
      <c r="AC166" s="130"/>
      <c r="AD166" s="123">
        <v>44347</v>
      </c>
      <c r="AE166" s="123">
        <v>44348.410515625001</v>
      </c>
      <c r="AF166" s="123">
        <v>44349</v>
      </c>
      <c r="AG166" s="123">
        <v>44362</v>
      </c>
      <c r="AH166" s="123"/>
      <c r="AI166" s="123">
        <v>44378</v>
      </c>
      <c r="AJ166" s="123">
        <v>44383</v>
      </c>
      <c r="AK166" s="123">
        <v>44383.419022025497</v>
      </c>
      <c r="AL166" s="123">
        <v>44383.440399652798</v>
      </c>
      <c r="AM166" s="123">
        <v>44383.4411142014</v>
      </c>
      <c r="AN166" s="123">
        <v>44517.7022524653</v>
      </c>
      <c r="AO166" s="123">
        <v>44474.586942013899</v>
      </c>
      <c r="AP166" s="123">
        <v>44525.4242465278</v>
      </c>
      <c r="AQ166" s="123">
        <v>44552.612098495403</v>
      </c>
      <c r="AR166" s="123"/>
      <c r="AS166" s="123">
        <v>44629</v>
      </c>
      <c r="AT166" s="127" t="s">
        <v>1007</v>
      </c>
    </row>
    <row r="167" spans="1:46" s="118" customFormat="1" ht="62.85" hidden="1" customHeight="1" x14ac:dyDescent="0.2">
      <c r="A167" s="132" t="s">
        <v>296</v>
      </c>
      <c r="B167" s="132" t="s">
        <v>297</v>
      </c>
      <c r="C167" s="132" t="s">
        <v>913</v>
      </c>
      <c r="D167" s="133">
        <v>502</v>
      </c>
      <c r="E167" s="132" t="s">
        <v>1008</v>
      </c>
      <c r="F167" s="132" t="s">
        <v>1009</v>
      </c>
      <c r="G167" s="132" t="s">
        <v>1010</v>
      </c>
      <c r="H167" s="132" t="s">
        <v>305</v>
      </c>
      <c r="I167" s="132" t="s">
        <v>301</v>
      </c>
      <c r="J167" s="132" t="s">
        <v>312</v>
      </c>
      <c r="K167" s="132" t="s">
        <v>22</v>
      </c>
      <c r="L167" s="134">
        <v>2309141.96</v>
      </c>
      <c r="M167" s="134">
        <v>2309141.96</v>
      </c>
      <c r="N167" s="135">
        <v>1</v>
      </c>
      <c r="O167" s="134">
        <v>2309141.96</v>
      </c>
      <c r="P167" s="135">
        <v>1</v>
      </c>
      <c r="Q167" s="134">
        <v>2309141.96</v>
      </c>
      <c r="R167" s="135">
        <v>2286050.54</v>
      </c>
      <c r="S167" s="137"/>
      <c r="T167" s="132"/>
      <c r="U167" s="135"/>
      <c r="V167" s="134"/>
      <c r="W167" s="135"/>
      <c r="X167" s="134"/>
      <c r="Y167" s="135"/>
      <c r="Z167" s="134"/>
      <c r="AA167" s="135"/>
      <c r="AB167" s="134"/>
      <c r="AC167" s="135"/>
      <c r="AD167" s="136">
        <v>45061</v>
      </c>
      <c r="AE167" s="136">
        <v>45061.688193205999</v>
      </c>
      <c r="AF167" s="136">
        <v>45061</v>
      </c>
      <c r="AG167" s="136">
        <v>45076</v>
      </c>
      <c r="AH167" s="136"/>
      <c r="AI167" s="136">
        <v>45093</v>
      </c>
      <c r="AJ167" s="136">
        <v>45096</v>
      </c>
      <c r="AK167" s="136">
        <v>45096.424824340298</v>
      </c>
      <c r="AL167" s="136">
        <v>45105.669072418998</v>
      </c>
      <c r="AM167" s="136">
        <v>45105.669255902802</v>
      </c>
      <c r="AN167" s="136">
        <v>45110.4423191319</v>
      </c>
      <c r="AO167" s="136">
        <v>45110.464521840302</v>
      </c>
      <c r="AP167" s="136">
        <v>45110.4656364931</v>
      </c>
      <c r="AQ167" s="136">
        <v>45118.774842094899</v>
      </c>
      <c r="AR167" s="136"/>
      <c r="AS167" s="136">
        <v>45201</v>
      </c>
      <c r="AT167" s="132" t="s">
        <v>1011</v>
      </c>
    </row>
    <row r="168" spans="1:46" s="118" customFormat="1" ht="62.85" hidden="1" customHeight="1" x14ac:dyDescent="0.2">
      <c r="A168" s="127" t="s">
        <v>296</v>
      </c>
      <c r="B168" s="127" t="s">
        <v>297</v>
      </c>
      <c r="C168" s="127" t="s">
        <v>863</v>
      </c>
      <c r="D168" s="128">
        <v>504</v>
      </c>
      <c r="E168" s="127" t="s">
        <v>1012</v>
      </c>
      <c r="F168" s="127" t="s">
        <v>1013</v>
      </c>
      <c r="G168" s="127" t="s">
        <v>1014</v>
      </c>
      <c r="H168" s="127" t="s">
        <v>305</v>
      </c>
      <c r="I168" s="127" t="s">
        <v>301</v>
      </c>
      <c r="J168" s="127" t="s">
        <v>312</v>
      </c>
      <c r="K168" s="127" t="s">
        <v>29</v>
      </c>
      <c r="L168" s="129">
        <v>968237.7</v>
      </c>
      <c r="M168" s="129">
        <v>430327.87</v>
      </c>
      <c r="N168" s="130">
        <v>1</v>
      </c>
      <c r="O168" s="129">
        <v>430327.87</v>
      </c>
      <c r="P168" s="130">
        <v>1</v>
      </c>
      <c r="Q168" s="129">
        <v>430327.87</v>
      </c>
      <c r="R168" s="130">
        <v>303995</v>
      </c>
      <c r="S168" s="131"/>
      <c r="T168" s="127"/>
      <c r="U168" s="130"/>
      <c r="V168" s="129"/>
      <c r="W168" s="130"/>
      <c r="X168" s="129"/>
      <c r="Y168" s="130"/>
      <c r="Z168" s="129"/>
      <c r="AA168" s="130"/>
      <c r="AB168" s="129"/>
      <c r="AC168" s="130"/>
      <c r="AD168" s="123">
        <v>44693</v>
      </c>
      <c r="AE168" s="123">
        <v>44694.525254132001</v>
      </c>
      <c r="AF168" s="123">
        <v>44694</v>
      </c>
      <c r="AG168" s="123">
        <v>44712</v>
      </c>
      <c r="AH168" s="123"/>
      <c r="AI168" s="123">
        <v>44729</v>
      </c>
      <c r="AJ168" s="123">
        <v>44732</v>
      </c>
      <c r="AK168" s="123">
        <v>44732.419365127302</v>
      </c>
      <c r="AL168" s="123">
        <v>44756.6284664005</v>
      </c>
      <c r="AM168" s="123">
        <v>44756.628814236101</v>
      </c>
      <c r="AN168" s="123">
        <v>44770.754268206001</v>
      </c>
      <c r="AO168" s="123">
        <v>44777.423321180599</v>
      </c>
      <c r="AP168" s="123">
        <v>44777.446907754602</v>
      </c>
      <c r="AQ168" s="123">
        <v>44798.639774189804</v>
      </c>
      <c r="AR168" s="123"/>
      <c r="AS168" s="123">
        <v>44869</v>
      </c>
      <c r="AT168" s="127" t="s">
        <v>1015</v>
      </c>
    </row>
    <row r="169" spans="1:46" s="118" customFormat="1" ht="41.1" hidden="1" customHeight="1" x14ac:dyDescent="0.2">
      <c r="A169" s="132" t="s">
        <v>296</v>
      </c>
      <c r="B169" s="132" t="s">
        <v>297</v>
      </c>
      <c r="C169" s="132" t="s">
        <v>863</v>
      </c>
      <c r="D169" s="133">
        <v>506</v>
      </c>
      <c r="E169" s="132" t="s">
        <v>1016</v>
      </c>
      <c r="F169" s="132" t="s">
        <v>1016</v>
      </c>
      <c r="G169" s="132" t="s">
        <v>1017</v>
      </c>
      <c r="H169" s="132" t="s">
        <v>300</v>
      </c>
      <c r="I169" s="132" t="s">
        <v>301</v>
      </c>
      <c r="J169" s="132" t="s">
        <v>312</v>
      </c>
      <c r="K169" s="132" t="s">
        <v>21</v>
      </c>
      <c r="L169" s="134">
        <v>28430233.670000002</v>
      </c>
      <c r="M169" s="134">
        <v>28430233.670000002</v>
      </c>
      <c r="N169" s="135">
        <v>3</v>
      </c>
      <c r="O169" s="134">
        <v>28430233.670000002</v>
      </c>
      <c r="P169" s="135">
        <v>3</v>
      </c>
      <c r="Q169" s="134">
        <v>28430233.670000002</v>
      </c>
      <c r="R169" s="135">
        <v>26641292.890000001</v>
      </c>
      <c r="S169" s="137"/>
      <c r="T169" s="132"/>
      <c r="U169" s="135"/>
      <c r="V169" s="134"/>
      <c r="W169" s="135"/>
      <c r="X169" s="134"/>
      <c r="Y169" s="135"/>
      <c r="Z169" s="134"/>
      <c r="AA169" s="135">
        <v>3</v>
      </c>
      <c r="AB169" s="134">
        <v>28430233.670000002</v>
      </c>
      <c r="AC169" s="135">
        <v>31376233.670000002</v>
      </c>
      <c r="AD169" s="136">
        <v>44630</v>
      </c>
      <c r="AE169" s="136">
        <v>44630.682571759302</v>
      </c>
      <c r="AF169" s="136">
        <v>44631</v>
      </c>
      <c r="AG169" s="136">
        <v>44655</v>
      </c>
      <c r="AH169" s="136">
        <v>44672</v>
      </c>
      <c r="AI169" s="136">
        <v>44679</v>
      </c>
      <c r="AJ169" s="136">
        <v>44683</v>
      </c>
      <c r="AK169" s="136">
        <v>44683.417740543999</v>
      </c>
      <c r="AL169" s="136">
        <v>44705.377442939804</v>
      </c>
      <c r="AM169" s="136">
        <v>44705.3864743866</v>
      </c>
      <c r="AN169" s="136">
        <v>44741.599031018501</v>
      </c>
      <c r="AO169" s="136">
        <v>44734.471470370401</v>
      </c>
      <c r="AP169" s="136">
        <v>44741.605677233798</v>
      </c>
      <c r="AQ169" s="136">
        <v>44740.501229016198</v>
      </c>
      <c r="AR169" s="136">
        <v>44831.608333333301</v>
      </c>
      <c r="AS169" s="136">
        <v>44845.4686792824</v>
      </c>
      <c r="AT169" s="132" t="s">
        <v>1018</v>
      </c>
    </row>
    <row r="170" spans="1:46" s="118" customFormat="1" ht="41.1" hidden="1" customHeight="1" x14ac:dyDescent="0.2">
      <c r="A170" s="127" t="s">
        <v>296</v>
      </c>
      <c r="B170" s="127" t="s">
        <v>331</v>
      </c>
      <c r="C170" s="127" t="s">
        <v>758</v>
      </c>
      <c r="D170" s="128">
        <v>507</v>
      </c>
      <c r="E170" s="127" t="s">
        <v>1019</v>
      </c>
      <c r="F170" s="127" t="s">
        <v>1019</v>
      </c>
      <c r="G170" s="127" t="s">
        <v>1020</v>
      </c>
      <c r="H170" s="127" t="s">
        <v>300</v>
      </c>
      <c r="I170" s="127" t="s">
        <v>319</v>
      </c>
      <c r="J170" s="127" t="s">
        <v>312</v>
      </c>
      <c r="K170" s="127" t="s">
        <v>12</v>
      </c>
      <c r="L170" s="129">
        <v>7364529.4000000004</v>
      </c>
      <c r="M170" s="129">
        <v>7364529.4000000004</v>
      </c>
      <c r="N170" s="130">
        <v>3</v>
      </c>
      <c r="O170" s="129">
        <v>7364529.4000000004</v>
      </c>
      <c r="P170" s="130">
        <v>3</v>
      </c>
      <c r="Q170" s="129">
        <v>7364529.4000000004</v>
      </c>
      <c r="R170" s="130">
        <v>7202753.0899999999</v>
      </c>
      <c r="S170" s="131"/>
      <c r="T170" s="127"/>
      <c r="U170" s="130"/>
      <c r="V170" s="129"/>
      <c r="W170" s="130"/>
      <c r="X170" s="129"/>
      <c r="Y170" s="130"/>
      <c r="Z170" s="129"/>
      <c r="AA170" s="130">
        <v>3</v>
      </c>
      <c r="AB170" s="129">
        <v>7364529.4000000004</v>
      </c>
      <c r="AC170" s="130">
        <v>1440550.64</v>
      </c>
      <c r="AD170" s="123">
        <v>44553</v>
      </c>
      <c r="AE170" s="123">
        <v>44553.699639699102</v>
      </c>
      <c r="AF170" s="123"/>
      <c r="AG170" s="123">
        <v>44582</v>
      </c>
      <c r="AH170" s="123"/>
      <c r="AI170" s="123">
        <v>44594</v>
      </c>
      <c r="AJ170" s="123">
        <v>44595</v>
      </c>
      <c r="AK170" s="123">
        <v>44595.419557719899</v>
      </c>
      <c r="AL170" s="123">
        <v>44601.480875000001</v>
      </c>
      <c r="AM170" s="123">
        <v>44601.481849074102</v>
      </c>
      <c r="AN170" s="123">
        <v>44608.665164236103</v>
      </c>
      <c r="AO170" s="123">
        <v>44609.418722453702</v>
      </c>
      <c r="AP170" s="123">
        <v>44609.422001006897</v>
      </c>
      <c r="AQ170" s="123">
        <v>44614.592854016199</v>
      </c>
      <c r="AR170" s="123">
        <v>44701</v>
      </c>
      <c r="AS170" s="123">
        <v>44704.714971446803</v>
      </c>
      <c r="AT170" s="127" t="s">
        <v>1021</v>
      </c>
    </row>
    <row r="171" spans="1:46" s="118" customFormat="1" ht="41.1" hidden="1" customHeight="1" x14ac:dyDescent="0.2">
      <c r="A171" s="132" t="s">
        <v>296</v>
      </c>
      <c r="B171" s="132" t="s">
        <v>201</v>
      </c>
      <c r="C171" s="132" t="s">
        <v>758</v>
      </c>
      <c r="D171" s="133">
        <v>508</v>
      </c>
      <c r="E171" s="132" t="s">
        <v>1022</v>
      </c>
      <c r="F171" s="132" t="s">
        <v>1023</v>
      </c>
      <c r="G171" s="132" t="s">
        <v>1024</v>
      </c>
      <c r="H171" s="132" t="s">
        <v>300</v>
      </c>
      <c r="I171" s="132" t="s">
        <v>319</v>
      </c>
      <c r="J171" s="132" t="s">
        <v>312</v>
      </c>
      <c r="K171" s="132" t="s">
        <v>9</v>
      </c>
      <c r="L171" s="134">
        <v>162941075.00999999</v>
      </c>
      <c r="M171" s="134">
        <v>162941075.00999999</v>
      </c>
      <c r="N171" s="135">
        <v>98</v>
      </c>
      <c r="O171" s="134">
        <v>162941075.00999999</v>
      </c>
      <c r="P171" s="135">
        <v>83</v>
      </c>
      <c r="Q171" s="134">
        <v>147883594.37</v>
      </c>
      <c r="R171" s="135">
        <v>143245090.50999999</v>
      </c>
      <c r="S171" s="137"/>
      <c r="T171" s="132"/>
      <c r="U171" s="135">
        <v>15</v>
      </c>
      <c r="V171" s="134">
        <v>15057480.640000001</v>
      </c>
      <c r="W171" s="135"/>
      <c r="X171" s="134"/>
      <c r="Y171" s="135"/>
      <c r="Z171" s="134"/>
      <c r="AA171" s="135">
        <v>83</v>
      </c>
      <c r="AB171" s="134">
        <v>147883594.37</v>
      </c>
      <c r="AC171" s="135">
        <v>155326570.03</v>
      </c>
      <c r="AD171" s="136">
        <v>44390</v>
      </c>
      <c r="AE171" s="136">
        <v>44390.609496331002</v>
      </c>
      <c r="AF171" s="136"/>
      <c r="AG171" s="136">
        <v>44403</v>
      </c>
      <c r="AH171" s="136"/>
      <c r="AI171" s="136">
        <v>44410</v>
      </c>
      <c r="AJ171" s="136">
        <v>44411</v>
      </c>
      <c r="AK171" s="136">
        <v>44411.381890705998</v>
      </c>
      <c r="AL171" s="136"/>
      <c r="AM171" s="136">
        <v>44421.603510532397</v>
      </c>
      <c r="AN171" s="136"/>
      <c r="AO171" s="136">
        <v>44421.377730358799</v>
      </c>
      <c r="AP171" s="136">
        <v>44438.881626388902</v>
      </c>
      <c r="AQ171" s="136">
        <v>44439.440094756901</v>
      </c>
      <c r="AR171" s="136">
        <v>44483.463888888902</v>
      </c>
      <c r="AS171" s="136">
        <v>44642.490934918998</v>
      </c>
      <c r="AT171" s="132" t="s">
        <v>1025</v>
      </c>
    </row>
    <row r="172" spans="1:46" s="118" customFormat="1" ht="52.35" hidden="1" customHeight="1" x14ac:dyDescent="0.2">
      <c r="A172" s="127" t="s">
        <v>296</v>
      </c>
      <c r="B172" s="127" t="s">
        <v>201</v>
      </c>
      <c r="C172" s="127" t="s">
        <v>758</v>
      </c>
      <c r="D172" s="128">
        <v>509</v>
      </c>
      <c r="E172" s="127" t="s">
        <v>1026</v>
      </c>
      <c r="F172" s="127" t="s">
        <v>1027</v>
      </c>
      <c r="G172" s="127" t="s">
        <v>1028</v>
      </c>
      <c r="H172" s="127" t="s">
        <v>300</v>
      </c>
      <c r="I172" s="127" t="s">
        <v>311</v>
      </c>
      <c r="J172" s="127" t="s">
        <v>312</v>
      </c>
      <c r="K172" s="127" t="s">
        <v>368</v>
      </c>
      <c r="L172" s="129">
        <v>9966000</v>
      </c>
      <c r="M172" s="129">
        <v>9966000</v>
      </c>
      <c r="N172" s="130">
        <v>1</v>
      </c>
      <c r="O172" s="129">
        <v>9966000</v>
      </c>
      <c r="P172" s="130">
        <v>1</v>
      </c>
      <c r="Q172" s="129">
        <v>9966000</v>
      </c>
      <c r="R172" s="130">
        <v>9966000</v>
      </c>
      <c r="S172" s="131"/>
      <c r="T172" s="127"/>
      <c r="U172" s="130"/>
      <c r="V172" s="129"/>
      <c r="W172" s="130"/>
      <c r="X172" s="129"/>
      <c r="Y172" s="130"/>
      <c r="Z172" s="129"/>
      <c r="AA172" s="130">
        <v>1</v>
      </c>
      <c r="AB172" s="129">
        <v>9966000</v>
      </c>
      <c r="AC172" s="130">
        <v>9966000</v>
      </c>
      <c r="AD172" s="123">
        <v>44326</v>
      </c>
      <c r="AE172" s="123">
        <v>44327.3965797454</v>
      </c>
      <c r="AF172" s="123">
        <v>44328</v>
      </c>
      <c r="AG172" s="123">
        <v>44333</v>
      </c>
      <c r="AH172" s="123">
        <v>44334</v>
      </c>
      <c r="AI172" s="123">
        <v>44337</v>
      </c>
      <c r="AJ172" s="123">
        <v>44337</v>
      </c>
      <c r="AK172" s="123">
        <v>44337.709871724503</v>
      </c>
      <c r="AL172" s="123"/>
      <c r="AM172" s="123"/>
      <c r="AN172" s="123"/>
      <c r="AO172" s="123">
        <v>44337.715125659699</v>
      </c>
      <c r="AP172" s="123">
        <v>44337.716184641198</v>
      </c>
      <c r="AQ172" s="123">
        <v>44342.471263923602</v>
      </c>
      <c r="AR172" s="123">
        <v>44348.649305555598</v>
      </c>
      <c r="AS172" s="123">
        <v>44361.3644033565</v>
      </c>
      <c r="AT172" s="127" t="s">
        <v>1029</v>
      </c>
    </row>
    <row r="173" spans="1:46" s="118" customFormat="1" ht="52.35" hidden="1" customHeight="1" x14ac:dyDescent="0.2">
      <c r="A173" s="132" t="s">
        <v>296</v>
      </c>
      <c r="B173" s="132" t="s">
        <v>201</v>
      </c>
      <c r="C173" s="132" t="s">
        <v>758</v>
      </c>
      <c r="D173" s="133">
        <v>510</v>
      </c>
      <c r="E173" s="132" t="s">
        <v>1030</v>
      </c>
      <c r="F173" s="132" t="s">
        <v>1031</v>
      </c>
      <c r="G173" s="132" t="s">
        <v>1032</v>
      </c>
      <c r="H173" s="132" t="s">
        <v>300</v>
      </c>
      <c r="I173" s="132" t="s">
        <v>311</v>
      </c>
      <c r="J173" s="132" t="s">
        <v>312</v>
      </c>
      <c r="K173" s="132" t="s">
        <v>368</v>
      </c>
      <c r="L173" s="134">
        <v>5200152</v>
      </c>
      <c r="M173" s="134">
        <v>5200152</v>
      </c>
      <c r="N173" s="135">
        <v>1</v>
      </c>
      <c r="O173" s="134">
        <v>5200152</v>
      </c>
      <c r="P173" s="135">
        <v>1</v>
      </c>
      <c r="Q173" s="134">
        <v>5200152</v>
      </c>
      <c r="R173" s="135">
        <v>5200151.96</v>
      </c>
      <c r="S173" s="137"/>
      <c r="T173" s="132"/>
      <c r="U173" s="135"/>
      <c r="V173" s="134"/>
      <c r="W173" s="135"/>
      <c r="X173" s="134"/>
      <c r="Y173" s="135"/>
      <c r="Z173" s="134"/>
      <c r="AA173" s="135">
        <v>1</v>
      </c>
      <c r="AB173" s="134">
        <v>5200152</v>
      </c>
      <c r="AC173" s="135">
        <v>5200152</v>
      </c>
      <c r="AD173" s="136">
        <v>44337</v>
      </c>
      <c r="AE173" s="136">
        <v>44337.708162002302</v>
      </c>
      <c r="AF173" s="136">
        <v>44338</v>
      </c>
      <c r="AG173" s="136">
        <v>44386</v>
      </c>
      <c r="AH173" s="136"/>
      <c r="AI173" s="136">
        <v>44390</v>
      </c>
      <c r="AJ173" s="136">
        <v>44390</v>
      </c>
      <c r="AK173" s="136">
        <v>44390.698685335701</v>
      </c>
      <c r="AL173" s="136"/>
      <c r="AM173" s="136"/>
      <c r="AN173" s="136"/>
      <c r="AO173" s="136">
        <v>44390.705760300902</v>
      </c>
      <c r="AP173" s="136">
        <v>44390.7083432523</v>
      </c>
      <c r="AQ173" s="136">
        <v>44391.698379895803</v>
      </c>
      <c r="AR173" s="136">
        <v>44407.716666666704</v>
      </c>
      <c r="AS173" s="136">
        <v>44414.575047257</v>
      </c>
      <c r="AT173" s="132" t="s">
        <v>1033</v>
      </c>
    </row>
    <row r="174" spans="1:46" s="118" customFormat="1" ht="52.35" hidden="1" customHeight="1" x14ac:dyDescent="0.2">
      <c r="A174" s="127" t="s">
        <v>296</v>
      </c>
      <c r="B174" s="127" t="s">
        <v>201</v>
      </c>
      <c r="C174" s="127" t="s">
        <v>758</v>
      </c>
      <c r="D174" s="128">
        <v>511</v>
      </c>
      <c r="E174" s="127" t="s">
        <v>1034</v>
      </c>
      <c r="F174" s="127" t="s">
        <v>1034</v>
      </c>
      <c r="G174" s="127" t="s">
        <v>1035</v>
      </c>
      <c r="H174" s="127" t="s">
        <v>300</v>
      </c>
      <c r="I174" s="127" t="s">
        <v>319</v>
      </c>
      <c r="J174" s="127" t="s">
        <v>312</v>
      </c>
      <c r="K174" s="127" t="s">
        <v>9</v>
      </c>
      <c r="L174" s="129">
        <v>28613790.469999999</v>
      </c>
      <c r="M174" s="129">
        <v>28613790.469999999</v>
      </c>
      <c r="N174" s="130">
        <v>31</v>
      </c>
      <c r="O174" s="129">
        <v>28590990.469999999</v>
      </c>
      <c r="P174" s="130">
        <v>21</v>
      </c>
      <c r="Q174" s="129">
        <v>27941089.670000002</v>
      </c>
      <c r="R174" s="130">
        <v>25470243.309999999</v>
      </c>
      <c r="S174" s="131"/>
      <c r="T174" s="127"/>
      <c r="U174" s="130">
        <v>10</v>
      </c>
      <c r="V174" s="129">
        <v>672700.8</v>
      </c>
      <c r="W174" s="130"/>
      <c r="X174" s="129"/>
      <c r="Y174" s="130"/>
      <c r="Z174" s="129"/>
      <c r="AA174" s="130">
        <v>21</v>
      </c>
      <c r="AB174" s="129">
        <v>27941089.670000002</v>
      </c>
      <c r="AC174" s="130">
        <v>26880055.120000001</v>
      </c>
      <c r="AD174" s="123">
        <v>44552</v>
      </c>
      <c r="AE174" s="123">
        <v>44552.6681614931</v>
      </c>
      <c r="AF174" s="123"/>
      <c r="AG174" s="123">
        <v>44573</v>
      </c>
      <c r="AH174" s="123"/>
      <c r="AI174" s="123">
        <v>44585</v>
      </c>
      <c r="AJ174" s="123">
        <v>44586</v>
      </c>
      <c r="AK174" s="123">
        <v>44586.420581018501</v>
      </c>
      <c r="AL174" s="123"/>
      <c r="AM174" s="123"/>
      <c r="AN174" s="123"/>
      <c r="AO174" s="123">
        <v>44589.401168946802</v>
      </c>
      <c r="AP174" s="123">
        <v>44589.487376736099</v>
      </c>
      <c r="AQ174" s="123">
        <v>44608.510177777804</v>
      </c>
      <c r="AR174" s="123">
        <v>44627.6784722222</v>
      </c>
      <c r="AS174" s="123">
        <v>44648.652637847197</v>
      </c>
      <c r="AT174" s="127" t="s">
        <v>1036</v>
      </c>
    </row>
    <row r="175" spans="1:46" s="118" customFormat="1" ht="41.1" hidden="1" customHeight="1" x14ac:dyDescent="0.2">
      <c r="A175" s="132" t="s">
        <v>296</v>
      </c>
      <c r="B175" s="132" t="s">
        <v>331</v>
      </c>
      <c r="C175" s="132" t="s">
        <v>758</v>
      </c>
      <c r="D175" s="133">
        <v>512</v>
      </c>
      <c r="E175" s="132" t="s">
        <v>1037</v>
      </c>
      <c r="F175" s="132" t="s">
        <v>1038</v>
      </c>
      <c r="G175" s="132" t="s">
        <v>1038</v>
      </c>
      <c r="H175" s="132" t="s">
        <v>300</v>
      </c>
      <c r="I175" s="132" t="s">
        <v>319</v>
      </c>
      <c r="J175" s="132" t="s">
        <v>443</v>
      </c>
      <c r="K175" s="132" t="s">
        <v>21</v>
      </c>
      <c r="L175" s="134">
        <v>52339950.670000002</v>
      </c>
      <c r="M175" s="134">
        <v>52339950.670000002</v>
      </c>
      <c r="N175" s="135">
        <v>2</v>
      </c>
      <c r="O175" s="134">
        <v>52339950.670000002</v>
      </c>
      <c r="P175" s="135"/>
      <c r="Q175" s="134"/>
      <c r="R175" s="135"/>
      <c r="S175" s="137"/>
      <c r="T175" s="132"/>
      <c r="U175" s="135">
        <v>2</v>
      </c>
      <c r="V175" s="134">
        <v>52339950.670000002</v>
      </c>
      <c r="W175" s="135"/>
      <c r="X175" s="134"/>
      <c r="Y175" s="135"/>
      <c r="Z175" s="134"/>
      <c r="AA175" s="135"/>
      <c r="AB175" s="134"/>
      <c r="AC175" s="135"/>
      <c r="AD175" s="136">
        <v>44357</v>
      </c>
      <c r="AE175" s="136">
        <v>44357.548899224501</v>
      </c>
      <c r="AF175" s="136"/>
      <c r="AG175" s="136">
        <v>44362</v>
      </c>
      <c r="AH175" s="136">
        <v>44363</v>
      </c>
      <c r="AI175" s="136">
        <v>44370</v>
      </c>
      <c r="AJ175" s="136">
        <v>44370</v>
      </c>
      <c r="AK175" s="136"/>
      <c r="AL175" s="136"/>
      <c r="AM175" s="136"/>
      <c r="AN175" s="136"/>
      <c r="AO175" s="136"/>
      <c r="AP175" s="136"/>
      <c r="AQ175" s="136"/>
      <c r="AR175" s="136"/>
      <c r="AS175" s="136">
        <v>44376.493819756899</v>
      </c>
      <c r="AT175" s="132" t="s">
        <v>1039</v>
      </c>
    </row>
    <row r="176" spans="1:46" s="118" customFormat="1" ht="41.1" hidden="1" customHeight="1" x14ac:dyDescent="0.2">
      <c r="A176" s="127" t="s">
        <v>296</v>
      </c>
      <c r="B176" s="127" t="s">
        <v>331</v>
      </c>
      <c r="C176" s="127" t="s">
        <v>758</v>
      </c>
      <c r="D176" s="128">
        <v>513</v>
      </c>
      <c r="E176" s="127" t="s">
        <v>1040</v>
      </c>
      <c r="F176" s="127" t="s">
        <v>1041</v>
      </c>
      <c r="G176" s="127" t="s">
        <v>1041</v>
      </c>
      <c r="H176" s="127" t="s">
        <v>300</v>
      </c>
      <c r="I176" s="127" t="s">
        <v>319</v>
      </c>
      <c r="J176" s="127" t="s">
        <v>443</v>
      </c>
      <c r="K176" s="127" t="s">
        <v>21</v>
      </c>
      <c r="L176" s="129">
        <v>9576060</v>
      </c>
      <c r="M176" s="129">
        <v>9576060</v>
      </c>
      <c r="N176" s="130">
        <v>1</v>
      </c>
      <c r="O176" s="129">
        <v>9576060</v>
      </c>
      <c r="P176" s="130"/>
      <c r="Q176" s="129"/>
      <c r="R176" s="130"/>
      <c r="S176" s="131"/>
      <c r="T176" s="127"/>
      <c r="U176" s="130">
        <v>1</v>
      </c>
      <c r="V176" s="129">
        <v>9576060</v>
      </c>
      <c r="W176" s="130"/>
      <c r="X176" s="129"/>
      <c r="Y176" s="130"/>
      <c r="Z176" s="129"/>
      <c r="AA176" s="130"/>
      <c r="AB176" s="129"/>
      <c r="AC176" s="130"/>
      <c r="AD176" s="123">
        <v>44356</v>
      </c>
      <c r="AE176" s="123">
        <v>44356.730360150497</v>
      </c>
      <c r="AF176" s="123"/>
      <c r="AG176" s="123">
        <v>44362</v>
      </c>
      <c r="AH176" s="123">
        <v>44365</v>
      </c>
      <c r="AI176" s="123">
        <v>44371</v>
      </c>
      <c r="AJ176" s="123">
        <v>44371</v>
      </c>
      <c r="AK176" s="123"/>
      <c r="AL176" s="123"/>
      <c r="AM176" s="123"/>
      <c r="AN176" s="123"/>
      <c r="AO176" s="123"/>
      <c r="AP176" s="123"/>
      <c r="AQ176" s="123"/>
      <c r="AR176" s="123"/>
      <c r="AS176" s="123">
        <v>44377.494312349503</v>
      </c>
      <c r="AT176" s="127" t="s">
        <v>1042</v>
      </c>
    </row>
    <row r="177" spans="1:46" s="118" customFormat="1" ht="52.35" hidden="1" customHeight="1" x14ac:dyDescent="0.2">
      <c r="A177" s="132" t="s">
        <v>296</v>
      </c>
      <c r="B177" s="132" t="s">
        <v>331</v>
      </c>
      <c r="C177" s="132" t="s">
        <v>758</v>
      </c>
      <c r="D177" s="133">
        <v>514</v>
      </c>
      <c r="E177" s="132" t="s">
        <v>1043</v>
      </c>
      <c r="F177" s="132" t="s">
        <v>1044</v>
      </c>
      <c r="G177" s="132" t="s">
        <v>1044</v>
      </c>
      <c r="H177" s="132" t="s">
        <v>300</v>
      </c>
      <c r="I177" s="132" t="s">
        <v>319</v>
      </c>
      <c r="J177" s="132" t="s">
        <v>312</v>
      </c>
      <c r="K177" s="132" t="s">
        <v>26</v>
      </c>
      <c r="L177" s="134">
        <v>7469000</v>
      </c>
      <c r="M177" s="134">
        <v>7469000</v>
      </c>
      <c r="N177" s="135">
        <v>3</v>
      </c>
      <c r="O177" s="134">
        <v>7469000</v>
      </c>
      <c r="P177" s="135">
        <v>3</v>
      </c>
      <c r="Q177" s="134">
        <v>7469000</v>
      </c>
      <c r="R177" s="135">
        <v>3174720</v>
      </c>
      <c r="S177" s="137"/>
      <c r="T177" s="132"/>
      <c r="U177" s="135"/>
      <c r="V177" s="134"/>
      <c r="W177" s="135"/>
      <c r="X177" s="134"/>
      <c r="Y177" s="135"/>
      <c r="Z177" s="134"/>
      <c r="AA177" s="135">
        <v>3</v>
      </c>
      <c r="AB177" s="134">
        <v>7469000</v>
      </c>
      <c r="AC177" s="135">
        <v>4001131.2</v>
      </c>
      <c r="AD177" s="136">
        <v>44358</v>
      </c>
      <c r="AE177" s="136">
        <v>44358.474758368102</v>
      </c>
      <c r="AF177" s="136"/>
      <c r="AG177" s="136">
        <v>44365</v>
      </c>
      <c r="AH177" s="136">
        <v>44371</v>
      </c>
      <c r="AI177" s="136">
        <v>44376</v>
      </c>
      <c r="AJ177" s="136">
        <v>44378</v>
      </c>
      <c r="AK177" s="136">
        <v>44378.437264965301</v>
      </c>
      <c r="AL177" s="136"/>
      <c r="AM177" s="136">
        <v>44393.375097141201</v>
      </c>
      <c r="AN177" s="136"/>
      <c r="AO177" s="136">
        <v>44384.418768784701</v>
      </c>
      <c r="AP177" s="136">
        <v>44384.426843900503</v>
      </c>
      <c r="AQ177" s="136">
        <v>44428.447968553199</v>
      </c>
      <c r="AR177" s="136">
        <v>44449</v>
      </c>
      <c r="AS177" s="136">
        <v>44463.459564386598</v>
      </c>
      <c r="AT177" s="132" t="s">
        <v>1045</v>
      </c>
    </row>
    <row r="178" spans="1:46" s="118" customFormat="1" ht="41.1" hidden="1" customHeight="1" x14ac:dyDescent="0.2">
      <c r="A178" s="127" t="s">
        <v>296</v>
      </c>
      <c r="B178" s="127" t="s">
        <v>297</v>
      </c>
      <c r="C178" s="127" t="s">
        <v>758</v>
      </c>
      <c r="D178" s="128">
        <v>515</v>
      </c>
      <c r="E178" s="127" t="s">
        <v>1046</v>
      </c>
      <c r="F178" s="127" t="s">
        <v>1047</v>
      </c>
      <c r="G178" s="127" t="s">
        <v>1048</v>
      </c>
      <c r="H178" s="127" t="s">
        <v>305</v>
      </c>
      <c r="I178" s="127" t="s">
        <v>301</v>
      </c>
      <c r="J178" s="127" t="s">
        <v>312</v>
      </c>
      <c r="K178" s="127" t="s">
        <v>25</v>
      </c>
      <c r="L178" s="129">
        <v>286000</v>
      </c>
      <c r="M178" s="129">
        <v>176000</v>
      </c>
      <c r="N178" s="130">
        <v>6</v>
      </c>
      <c r="O178" s="129">
        <v>176000</v>
      </c>
      <c r="P178" s="130">
        <v>5</v>
      </c>
      <c r="Q178" s="129">
        <v>152000</v>
      </c>
      <c r="R178" s="130">
        <v>92985.66</v>
      </c>
      <c r="S178" s="131"/>
      <c r="T178" s="127"/>
      <c r="U178" s="130">
        <v>1</v>
      </c>
      <c r="V178" s="129">
        <v>24000</v>
      </c>
      <c r="W178" s="130"/>
      <c r="X178" s="129"/>
      <c r="Y178" s="130"/>
      <c r="Z178" s="129"/>
      <c r="AA178" s="130"/>
      <c r="AB178" s="129"/>
      <c r="AC178" s="130"/>
      <c r="AD178" s="123">
        <v>44354</v>
      </c>
      <c r="AE178" s="123">
        <v>44355.592250231501</v>
      </c>
      <c r="AF178" s="123">
        <v>44356</v>
      </c>
      <c r="AG178" s="123">
        <v>44371</v>
      </c>
      <c r="AH178" s="123">
        <v>44382</v>
      </c>
      <c r="AI178" s="123">
        <v>44389</v>
      </c>
      <c r="AJ178" s="123">
        <v>44391</v>
      </c>
      <c r="AK178" s="123">
        <v>44391.474329895798</v>
      </c>
      <c r="AL178" s="123">
        <v>44448.461036076398</v>
      </c>
      <c r="AM178" s="123">
        <v>44448.461503553197</v>
      </c>
      <c r="AN178" s="123">
        <v>44463.402319131899</v>
      </c>
      <c r="AO178" s="123">
        <v>44462.419230752297</v>
      </c>
      <c r="AP178" s="123">
        <v>44463.4713486111</v>
      </c>
      <c r="AQ178" s="123">
        <v>44481.639200382</v>
      </c>
      <c r="AR178" s="123"/>
      <c r="AS178" s="123">
        <v>44561</v>
      </c>
      <c r="AT178" s="127" t="s">
        <v>1049</v>
      </c>
    </row>
    <row r="179" spans="1:46" s="118" customFormat="1" ht="73.5" hidden="1" customHeight="1" x14ac:dyDescent="0.2">
      <c r="A179" s="132" t="s">
        <v>296</v>
      </c>
      <c r="B179" s="132" t="s">
        <v>297</v>
      </c>
      <c r="C179" s="132" t="s">
        <v>758</v>
      </c>
      <c r="D179" s="133">
        <v>516</v>
      </c>
      <c r="E179" s="132" t="s">
        <v>1050</v>
      </c>
      <c r="F179" s="132" t="s">
        <v>1051</v>
      </c>
      <c r="G179" s="138" t="s">
        <v>1052</v>
      </c>
      <c r="H179" s="132" t="s">
        <v>305</v>
      </c>
      <c r="I179" s="132" t="s">
        <v>301</v>
      </c>
      <c r="J179" s="132" t="s">
        <v>312</v>
      </c>
      <c r="K179" s="132" t="s">
        <v>16</v>
      </c>
      <c r="L179" s="134">
        <v>600000</v>
      </c>
      <c r="M179" s="134">
        <v>300000</v>
      </c>
      <c r="N179" s="135">
        <v>1</v>
      </c>
      <c r="O179" s="134">
        <v>300000</v>
      </c>
      <c r="P179" s="135">
        <v>1</v>
      </c>
      <c r="Q179" s="134">
        <v>300000</v>
      </c>
      <c r="R179" s="135">
        <v>275136.75</v>
      </c>
      <c r="S179" s="137"/>
      <c r="T179" s="132"/>
      <c r="U179" s="135"/>
      <c r="V179" s="134"/>
      <c r="W179" s="135"/>
      <c r="X179" s="134"/>
      <c r="Y179" s="135"/>
      <c r="Z179" s="134"/>
      <c r="AA179" s="135"/>
      <c r="AB179" s="134"/>
      <c r="AC179" s="135"/>
      <c r="AD179" s="136">
        <v>44357</v>
      </c>
      <c r="AE179" s="136">
        <v>44357.662316087997</v>
      </c>
      <c r="AF179" s="136">
        <v>44357</v>
      </c>
      <c r="AG179" s="136">
        <v>44379</v>
      </c>
      <c r="AH179" s="136">
        <v>44385</v>
      </c>
      <c r="AI179" s="136">
        <v>44393</v>
      </c>
      <c r="AJ179" s="136">
        <v>44396</v>
      </c>
      <c r="AK179" s="136">
        <v>44396.418207905102</v>
      </c>
      <c r="AL179" s="136">
        <v>44461.419015011597</v>
      </c>
      <c r="AM179" s="136">
        <v>44461.419119363403</v>
      </c>
      <c r="AN179" s="136">
        <v>44488.460454629603</v>
      </c>
      <c r="AO179" s="136">
        <v>44488.461165775501</v>
      </c>
      <c r="AP179" s="136">
        <v>44488.463041319403</v>
      </c>
      <c r="AQ179" s="136">
        <v>44496.408051192098</v>
      </c>
      <c r="AR179" s="136"/>
      <c r="AS179" s="136">
        <v>44537</v>
      </c>
      <c r="AT179" s="132" t="s">
        <v>1053</v>
      </c>
    </row>
    <row r="180" spans="1:46" s="118" customFormat="1" ht="41.1" hidden="1" customHeight="1" x14ac:dyDescent="0.2">
      <c r="A180" s="127" t="s">
        <v>296</v>
      </c>
      <c r="B180" s="127" t="s">
        <v>340</v>
      </c>
      <c r="C180" s="127" t="s">
        <v>758</v>
      </c>
      <c r="D180" s="128">
        <v>517</v>
      </c>
      <c r="E180" s="127" t="s">
        <v>1054</v>
      </c>
      <c r="F180" s="127" t="s">
        <v>1055</v>
      </c>
      <c r="G180" s="127" t="s">
        <v>1055</v>
      </c>
      <c r="H180" s="127" t="s">
        <v>300</v>
      </c>
      <c r="I180" s="127" t="s">
        <v>319</v>
      </c>
      <c r="J180" s="127" t="s">
        <v>312</v>
      </c>
      <c r="K180" s="127" t="s">
        <v>26</v>
      </c>
      <c r="L180" s="129">
        <v>20063700</v>
      </c>
      <c r="M180" s="129">
        <v>20063700</v>
      </c>
      <c r="N180" s="130">
        <v>38</v>
      </c>
      <c r="O180" s="129">
        <v>19961700</v>
      </c>
      <c r="P180" s="130">
        <v>31</v>
      </c>
      <c r="Q180" s="129">
        <v>18036200</v>
      </c>
      <c r="R180" s="130">
        <v>14194340.48</v>
      </c>
      <c r="S180" s="131"/>
      <c r="T180" s="127"/>
      <c r="U180" s="130">
        <v>7</v>
      </c>
      <c r="V180" s="129">
        <v>2027500</v>
      </c>
      <c r="W180" s="130"/>
      <c r="X180" s="129"/>
      <c r="Y180" s="130"/>
      <c r="Z180" s="129"/>
      <c r="AA180" s="130">
        <v>31</v>
      </c>
      <c r="AB180" s="129">
        <v>18036200</v>
      </c>
      <c r="AC180" s="130">
        <v>14322475.51</v>
      </c>
      <c r="AD180" s="123">
        <v>44559</v>
      </c>
      <c r="AE180" s="123">
        <v>44560.393179664403</v>
      </c>
      <c r="AF180" s="123"/>
      <c r="AG180" s="123">
        <v>44582</v>
      </c>
      <c r="AH180" s="123">
        <v>44595</v>
      </c>
      <c r="AI180" s="123">
        <v>44601</v>
      </c>
      <c r="AJ180" s="123">
        <v>44603</v>
      </c>
      <c r="AK180" s="123">
        <v>44603.417444247701</v>
      </c>
      <c r="AL180" s="123">
        <v>44641.418307372704</v>
      </c>
      <c r="AM180" s="123">
        <v>44641.421106631897</v>
      </c>
      <c r="AN180" s="123">
        <v>44733.469191087999</v>
      </c>
      <c r="AO180" s="123">
        <v>44718.437646678198</v>
      </c>
      <c r="AP180" s="123">
        <v>44739.497583680597</v>
      </c>
      <c r="AQ180" s="123">
        <v>44777.529445601896</v>
      </c>
      <c r="AR180" s="123">
        <v>44826.559722222199</v>
      </c>
      <c r="AS180" s="123">
        <v>44840.365970138897</v>
      </c>
      <c r="AT180" s="127" t="s">
        <v>1056</v>
      </c>
    </row>
    <row r="181" spans="1:46" s="118" customFormat="1" ht="41.1" hidden="1" customHeight="1" x14ac:dyDescent="0.2">
      <c r="A181" s="132" t="s">
        <v>296</v>
      </c>
      <c r="B181" s="132" t="s">
        <v>331</v>
      </c>
      <c r="C181" s="132" t="s">
        <v>758</v>
      </c>
      <c r="D181" s="133">
        <v>518</v>
      </c>
      <c r="E181" s="132" t="s">
        <v>1057</v>
      </c>
      <c r="F181" s="132" t="s">
        <v>1058</v>
      </c>
      <c r="G181" s="132" t="s">
        <v>1059</v>
      </c>
      <c r="H181" s="132" t="s">
        <v>300</v>
      </c>
      <c r="I181" s="132" t="s">
        <v>319</v>
      </c>
      <c r="J181" s="132" t="s">
        <v>312</v>
      </c>
      <c r="K181" s="132" t="s">
        <v>21</v>
      </c>
      <c r="L181" s="134">
        <v>76790263.799999997</v>
      </c>
      <c r="M181" s="134">
        <v>76790263.799999997</v>
      </c>
      <c r="N181" s="135">
        <v>2</v>
      </c>
      <c r="O181" s="134">
        <v>76790263.799999997</v>
      </c>
      <c r="P181" s="135">
        <v>2</v>
      </c>
      <c r="Q181" s="134">
        <v>76790263.799999997</v>
      </c>
      <c r="R181" s="135">
        <v>76761599.010000005</v>
      </c>
      <c r="S181" s="137"/>
      <c r="T181" s="132"/>
      <c r="U181" s="135"/>
      <c r="V181" s="134"/>
      <c r="W181" s="135"/>
      <c r="X181" s="134"/>
      <c r="Y181" s="135"/>
      <c r="Z181" s="134"/>
      <c r="AA181" s="135">
        <v>2</v>
      </c>
      <c r="AB181" s="134">
        <v>76790263.799999997</v>
      </c>
      <c r="AC181" s="135">
        <v>76790263.799999997</v>
      </c>
      <c r="AD181" s="136">
        <v>44455</v>
      </c>
      <c r="AE181" s="136">
        <v>44455.704486145798</v>
      </c>
      <c r="AF181" s="136"/>
      <c r="AG181" s="136">
        <v>44459</v>
      </c>
      <c r="AH181" s="136">
        <v>44462</v>
      </c>
      <c r="AI181" s="136">
        <v>44468</v>
      </c>
      <c r="AJ181" s="136">
        <v>44468</v>
      </c>
      <c r="AK181" s="136">
        <v>44468.5836901968</v>
      </c>
      <c r="AL181" s="136"/>
      <c r="AM181" s="136"/>
      <c r="AN181" s="136"/>
      <c r="AO181" s="136">
        <v>44468.636179895802</v>
      </c>
      <c r="AP181" s="136">
        <v>44468.653060069402</v>
      </c>
      <c r="AQ181" s="136">
        <v>44470.546567939797</v>
      </c>
      <c r="AR181" s="136">
        <v>44483.719444444403</v>
      </c>
      <c r="AS181" s="136">
        <v>44488.416137963002</v>
      </c>
      <c r="AT181" s="132" t="s">
        <v>1060</v>
      </c>
    </row>
    <row r="182" spans="1:46" s="118" customFormat="1" ht="41.1" hidden="1" customHeight="1" x14ac:dyDescent="0.2">
      <c r="A182" s="127" t="s">
        <v>296</v>
      </c>
      <c r="B182" s="127" t="s">
        <v>331</v>
      </c>
      <c r="C182" s="127" t="s">
        <v>758</v>
      </c>
      <c r="D182" s="128">
        <v>519</v>
      </c>
      <c r="E182" s="127" t="s">
        <v>1061</v>
      </c>
      <c r="F182" s="127" t="s">
        <v>1062</v>
      </c>
      <c r="G182" s="127" t="s">
        <v>1062</v>
      </c>
      <c r="H182" s="127" t="s">
        <v>300</v>
      </c>
      <c r="I182" s="127" t="s">
        <v>319</v>
      </c>
      <c r="J182" s="127" t="s">
        <v>443</v>
      </c>
      <c r="K182" s="127" t="s">
        <v>21</v>
      </c>
      <c r="L182" s="129">
        <v>12807864</v>
      </c>
      <c r="M182" s="129">
        <v>12807864</v>
      </c>
      <c r="N182" s="130">
        <v>1</v>
      </c>
      <c r="O182" s="129">
        <v>12807864</v>
      </c>
      <c r="P182" s="130"/>
      <c r="Q182" s="129"/>
      <c r="R182" s="130"/>
      <c r="S182" s="131"/>
      <c r="T182" s="127"/>
      <c r="U182" s="130">
        <v>1</v>
      </c>
      <c r="V182" s="129">
        <v>12807864</v>
      </c>
      <c r="W182" s="130"/>
      <c r="X182" s="129"/>
      <c r="Y182" s="130"/>
      <c r="Z182" s="129"/>
      <c r="AA182" s="130"/>
      <c r="AB182" s="129"/>
      <c r="AC182" s="130"/>
      <c r="AD182" s="123">
        <v>44385</v>
      </c>
      <c r="AE182" s="123">
        <v>44385.429964733798</v>
      </c>
      <c r="AF182" s="123"/>
      <c r="AG182" s="123">
        <v>44386</v>
      </c>
      <c r="AH182" s="123">
        <v>44390</v>
      </c>
      <c r="AI182" s="123">
        <v>44396</v>
      </c>
      <c r="AJ182" s="123">
        <v>44396</v>
      </c>
      <c r="AK182" s="123"/>
      <c r="AL182" s="123"/>
      <c r="AM182" s="123"/>
      <c r="AN182" s="123"/>
      <c r="AO182" s="123"/>
      <c r="AP182" s="123"/>
      <c r="AQ182" s="123"/>
      <c r="AR182" s="123"/>
      <c r="AS182" s="123">
        <v>44402.520209756898</v>
      </c>
      <c r="AT182" s="127" t="s">
        <v>1063</v>
      </c>
    </row>
    <row r="183" spans="1:46" s="118" customFormat="1" ht="41.1" hidden="1" customHeight="1" x14ac:dyDescent="0.2">
      <c r="A183" s="132" t="s">
        <v>296</v>
      </c>
      <c r="B183" s="132" t="s">
        <v>297</v>
      </c>
      <c r="C183" s="132" t="s">
        <v>758</v>
      </c>
      <c r="D183" s="133">
        <v>520</v>
      </c>
      <c r="E183" s="132" t="s">
        <v>1064</v>
      </c>
      <c r="F183" s="132" t="s">
        <v>1065</v>
      </c>
      <c r="G183" s="132" t="s">
        <v>1066</v>
      </c>
      <c r="H183" s="132" t="s">
        <v>300</v>
      </c>
      <c r="I183" s="132" t="s">
        <v>301</v>
      </c>
      <c r="J183" s="132" t="s">
        <v>312</v>
      </c>
      <c r="K183" s="132" t="s">
        <v>16</v>
      </c>
      <c r="L183" s="134">
        <v>70000000</v>
      </c>
      <c r="M183" s="134">
        <v>70000000</v>
      </c>
      <c r="N183" s="135">
        <v>2</v>
      </c>
      <c r="O183" s="134">
        <v>70000000</v>
      </c>
      <c r="P183" s="135">
        <v>2</v>
      </c>
      <c r="Q183" s="134">
        <v>70000000</v>
      </c>
      <c r="R183" s="135">
        <v>43655753.939999998</v>
      </c>
      <c r="S183" s="137"/>
      <c r="T183" s="132"/>
      <c r="U183" s="135"/>
      <c r="V183" s="134"/>
      <c r="W183" s="135"/>
      <c r="X183" s="134"/>
      <c r="Y183" s="135"/>
      <c r="Z183" s="134"/>
      <c r="AA183" s="135">
        <v>2</v>
      </c>
      <c r="AB183" s="134">
        <v>70000000</v>
      </c>
      <c r="AC183" s="135">
        <v>72912560</v>
      </c>
      <c r="AD183" s="136">
        <v>44418</v>
      </c>
      <c r="AE183" s="136">
        <v>44419.514560648196</v>
      </c>
      <c r="AF183" s="136">
        <v>44419</v>
      </c>
      <c r="AG183" s="136">
        <v>44452</v>
      </c>
      <c r="AH183" s="136">
        <v>44459</v>
      </c>
      <c r="AI183" s="136">
        <v>44466</v>
      </c>
      <c r="AJ183" s="136">
        <v>44468</v>
      </c>
      <c r="AK183" s="136">
        <v>44468.418402581003</v>
      </c>
      <c r="AL183" s="136"/>
      <c r="AM183" s="136"/>
      <c r="AN183" s="136"/>
      <c r="AO183" s="136">
        <v>44489.421174189803</v>
      </c>
      <c r="AP183" s="136">
        <v>44489.448951307902</v>
      </c>
      <c r="AQ183" s="136">
        <v>44496.4961575579</v>
      </c>
      <c r="AR183" s="136">
        <v>44539.543055555601</v>
      </c>
      <c r="AS183" s="136">
        <v>44560.453302743103</v>
      </c>
      <c r="AT183" s="132" t="s">
        <v>1067</v>
      </c>
    </row>
    <row r="184" spans="1:46" s="118" customFormat="1" ht="41.1" hidden="1" customHeight="1" x14ac:dyDescent="0.2">
      <c r="A184" s="127" t="s">
        <v>296</v>
      </c>
      <c r="B184" s="127" t="s">
        <v>297</v>
      </c>
      <c r="C184" s="127" t="s">
        <v>758</v>
      </c>
      <c r="D184" s="128">
        <v>521</v>
      </c>
      <c r="E184" s="127" t="s">
        <v>83</v>
      </c>
      <c r="F184" s="127" t="s">
        <v>1068</v>
      </c>
      <c r="G184" s="127" t="s">
        <v>1068</v>
      </c>
      <c r="H184" s="127" t="s">
        <v>300</v>
      </c>
      <c r="I184" s="127" t="s">
        <v>301</v>
      </c>
      <c r="J184" s="127" t="s">
        <v>306</v>
      </c>
      <c r="K184" s="127" t="s">
        <v>25</v>
      </c>
      <c r="L184" s="129">
        <v>115667620</v>
      </c>
      <c r="M184" s="129">
        <v>114977750</v>
      </c>
      <c r="N184" s="130">
        <v>2</v>
      </c>
      <c r="O184" s="129">
        <v>114977750</v>
      </c>
      <c r="P184" s="130">
        <v>2</v>
      </c>
      <c r="Q184" s="129">
        <v>114977750</v>
      </c>
      <c r="R184" s="130">
        <v>96465382.200000003</v>
      </c>
      <c r="S184" s="131"/>
      <c r="T184" s="127"/>
      <c r="U184" s="130"/>
      <c r="V184" s="129"/>
      <c r="W184" s="130"/>
      <c r="X184" s="129"/>
      <c r="Y184" s="130"/>
      <c r="Z184" s="129"/>
      <c r="AA184" s="130"/>
      <c r="AB184" s="129"/>
      <c r="AC184" s="130"/>
      <c r="AD184" s="123">
        <v>44550</v>
      </c>
      <c r="AE184" s="123">
        <v>44551.469291238398</v>
      </c>
      <c r="AF184" s="123">
        <v>44551</v>
      </c>
      <c r="AG184" s="123">
        <v>44614</v>
      </c>
      <c r="AH184" s="123">
        <v>44622</v>
      </c>
      <c r="AI184" s="123">
        <v>44630</v>
      </c>
      <c r="AJ184" s="123">
        <v>44634</v>
      </c>
      <c r="AK184" s="123">
        <v>44634.421093715297</v>
      </c>
      <c r="AL184" s="123">
        <v>44677.503551238398</v>
      </c>
      <c r="AM184" s="123">
        <v>44677.507734293999</v>
      </c>
      <c r="AN184" s="123">
        <v>45148.426831365701</v>
      </c>
      <c r="AO184" s="123">
        <v>45148.4393207986</v>
      </c>
      <c r="AP184" s="123">
        <v>45148.553889814801</v>
      </c>
      <c r="AQ184" s="123">
        <v>45331.508594479201</v>
      </c>
      <c r="AR184" s="123"/>
      <c r="AS184" s="123"/>
      <c r="AT184" s="127" t="s">
        <v>1069</v>
      </c>
    </row>
    <row r="185" spans="1:46" s="118" customFormat="1" ht="41.1" hidden="1" customHeight="1" x14ac:dyDescent="0.2">
      <c r="A185" s="132" t="s">
        <v>296</v>
      </c>
      <c r="B185" s="132" t="s">
        <v>331</v>
      </c>
      <c r="C185" s="132" t="s">
        <v>758</v>
      </c>
      <c r="D185" s="133">
        <v>523</v>
      </c>
      <c r="E185" s="132" t="s">
        <v>1070</v>
      </c>
      <c r="F185" s="132" t="s">
        <v>1071</v>
      </c>
      <c r="G185" s="132" t="s">
        <v>1071</v>
      </c>
      <c r="H185" s="132" t="s">
        <v>300</v>
      </c>
      <c r="I185" s="132" t="s">
        <v>319</v>
      </c>
      <c r="J185" s="132" t="s">
        <v>312</v>
      </c>
      <c r="K185" s="132" t="s">
        <v>26</v>
      </c>
      <c r="L185" s="134">
        <v>8793620</v>
      </c>
      <c r="M185" s="134">
        <v>8793620</v>
      </c>
      <c r="N185" s="135">
        <v>7</v>
      </c>
      <c r="O185" s="134">
        <v>8793620</v>
      </c>
      <c r="P185" s="135">
        <v>6</v>
      </c>
      <c r="Q185" s="134">
        <v>8129660</v>
      </c>
      <c r="R185" s="135">
        <v>5534008.7999999998</v>
      </c>
      <c r="S185" s="137"/>
      <c r="T185" s="132"/>
      <c r="U185" s="135">
        <v>1</v>
      </c>
      <c r="V185" s="134">
        <v>663960</v>
      </c>
      <c r="W185" s="135"/>
      <c r="X185" s="134"/>
      <c r="Y185" s="135"/>
      <c r="Z185" s="134"/>
      <c r="AA185" s="135">
        <v>6</v>
      </c>
      <c r="AB185" s="134">
        <v>8129660</v>
      </c>
      <c r="AC185" s="135">
        <v>5534008.7999999998</v>
      </c>
      <c r="AD185" s="136">
        <v>44544</v>
      </c>
      <c r="AE185" s="136">
        <v>44544.6076565162</v>
      </c>
      <c r="AF185" s="136"/>
      <c r="AG185" s="136">
        <v>44568</v>
      </c>
      <c r="AH185" s="136">
        <v>44575</v>
      </c>
      <c r="AI185" s="136">
        <v>44581</v>
      </c>
      <c r="AJ185" s="136">
        <v>44585</v>
      </c>
      <c r="AK185" s="136">
        <v>44585.4224832986</v>
      </c>
      <c r="AL185" s="136">
        <v>44644.416928206003</v>
      </c>
      <c r="AM185" s="136">
        <v>44644.417404942098</v>
      </c>
      <c r="AN185" s="136">
        <v>44795.507177002299</v>
      </c>
      <c r="AO185" s="136">
        <v>44819.461484027801</v>
      </c>
      <c r="AP185" s="136">
        <v>44819.477100196797</v>
      </c>
      <c r="AQ185" s="136">
        <v>44841.714099074103</v>
      </c>
      <c r="AR185" s="136">
        <v>44879.35</v>
      </c>
      <c r="AS185" s="136">
        <v>44880.704697106499</v>
      </c>
      <c r="AT185" s="132" t="s">
        <v>1072</v>
      </c>
    </row>
    <row r="186" spans="1:46" s="118" customFormat="1" ht="41.1" hidden="1" customHeight="1" x14ac:dyDescent="0.2">
      <c r="A186" s="127" t="s">
        <v>296</v>
      </c>
      <c r="B186" s="127" t="s">
        <v>331</v>
      </c>
      <c r="C186" s="127" t="s">
        <v>758</v>
      </c>
      <c r="D186" s="128">
        <v>524</v>
      </c>
      <c r="E186" s="127" t="s">
        <v>1073</v>
      </c>
      <c r="F186" s="127" t="s">
        <v>1074</v>
      </c>
      <c r="G186" s="127" t="s">
        <v>1074</v>
      </c>
      <c r="H186" s="127" t="s">
        <v>300</v>
      </c>
      <c r="I186" s="127" t="s">
        <v>319</v>
      </c>
      <c r="J186" s="127" t="s">
        <v>312</v>
      </c>
      <c r="K186" s="127" t="s">
        <v>21</v>
      </c>
      <c r="L186" s="129">
        <v>9774531</v>
      </c>
      <c r="M186" s="129">
        <v>9774531</v>
      </c>
      <c r="N186" s="130">
        <v>1</v>
      </c>
      <c r="O186" s="129">
        <v>9774531</v>
      </c>
      <c r="P186" s="130">
        <v>1</v>
      </c>
      <c r="Q186" s="129">
        <v>9774531</v>
      </c>
      <c r="R186" s="130">
        <v>9265277.9299999997</v>
      </c>
      <c r="S186" s="131"/>
      <c r="T186" s="127"/>
      <c r="U186" s="130"/>
      <c r="V186" s="129"/>
      <c r="W186" s="130"/>
      <c r="X186" s="129"/>
      <c r="Y186" s="130"/>
      <c r="Z186" s="129"/>
      <c r="AA186" s="130">
        <v>1</v>
      </c>
      <c r="AB186" s="129">
        <v>9774531</v>
      </c>
      <c r="AC186" s="130">
        <v>9774531</v>
      </c>
      <c r="AD186" s="123">
        <v>44404</v>
      </c>
      <c r="AE186" s="123">
        <v>44404.425783101899</v>
      </c>
      <c r="AF186" s="123"/>
      <c r="AG186" s="123">
        <v>44407</v>
      </c>
      <c r="AH186" s="123">
        <v>44410</v>
      </c>
      <c r="AI186" s="123">
        <v>44417</v>
      </c>
      <c r="AJ186" s="123">
        <v>44417</v>
      </c>
      <c r="AK186" s="123">
        <v>44417.585004826396</v>
      </c>
      <c r="AL186" s="123"/>
      <c r="AM186" s="123"/>
      <c r="AN186" s="123"/>
      <c r="AO186" s="123">
        <v>44417.626473576398</v>
      </c>
      <c r="AP186" s="123">
        <v>44417.630480590298</v>
      </c>
      <c r="AQ186" s="123">
        <v>44419.562035219897</v>
      </c>
      <c r="AR186" s="123">
        <v>44428.473611111098</v>
      </c>
      <c r="AS186" s="123">
        <v>44428.483659722202</v>
      </c>
      <c r="AT186" s="127" t="s">
        <v>1075</v>
      </c>
    </row>
    <row r="187" spans="1:46" s="118" customFormat="1" ht="52.35" hidden="1" customHeight="1" x14ac:dyDescent="0.2">
      <c r="A187" s="132" t="s">
        <v>296</v>
      </c>
      <c r="B187" s="132" t="s">
        <v>201</v>
      </c>
      <c r="C187" s="132" t="s">
        <v>758</v>
      </c>
      <c r="D187" s="133">
        <v>525</v>
      </c>
      <c r="E187" s="132" t="s">
        <v>1076</v>
      </c>
      <c r="F187" s="132" t="s">
        <v>1077</v>
      </c>
      <c r="G187" s="132" t="s">
        <v>1078</v>
      </c>
      <c r="H187" s="132" t="s">
        <v>300</v>
      </c>
      <c r="I187" s="132" t="s">
        <v>311</v>
      </c>
      <c r="J187" s="132" t="s">
        <v>312</v>
      </c>
      <c r="K187" s="132" t="s">
        <v>9</v>
      </c>
      <c r="L187" s="134">
        <v>17053800.960000001</v>
      </c>
      <c r="M187" s="134">
        <v>17053800.960000001</v>
      </c>
      <c r="N187" s="135">
        <v>2</v>
      </c>
      <c r="O187" s="134">
        <v>17053800.960000001</v>
      </c>
      <c r="P187" s="135">
        <v>2</v>
      </c>
      <c r="Q187" s="134">
        <v>17053800.960000001</v>
      </c>
      <c r="R187" s="135">
        <v>12750479.789999999</v>
      </c>
      <c r="S187" s="137"/>
      <c r="T187" s="132"/>
      <c r="U187" s="135"/>
      <c r="V187" s="134"/>
      <c r="W187" s="135"/>
      <c r="X187" s="134"/>
      <c r="Y187" s="135"/>
      <c r="Z187" s="134"/>
      <c r="AA187" s="135">
        <v>2</v>
      </c>
      <c r="AB187" s="134">
        <v>17053800.960000001</v>
      </c>
      <c r="AC187" s="135">
        <v>12821261.99</v>
      </c>
      <c r="AD187" s="136">
        <v>44453</v>
      </c>
      <c r="AE187" s="136">
        <v>44454.757217129598</v>
      </c>
      <c r="AF187" s="136">
        <v>44455</v>
      </c>
      <c r="AG187" s="136">
        <v>44459</v>
      </c>
      <c r="AH187" s="136">
        <v>44461</v>
      </c>
      <c r="AI187" s="136">
        <v>44466</v>
      </c>
      <c r="AJ187" s="136">
        <v>44466</v>
      </c>
      <c r="AK187" s="136">
        <v>44466.688463807899</v>
      </c>
      <c r="AL187" s="136"/>
      <c r="AM187" s="136"/>
      <c r="AN187" s="136"/>
      <c r="AO187" s="136">
        <v>44466.694523148202</v>
      </c>
      <c r="AP187" s="136">
        <v>44466.697567245399</v>
      </c>
      <c r="AQ187" s="136">
        <v>44468.460514699102</v>
      </c>
      <c r="AR187" s="136">
        <v>44496.6875</v>
      </c>
      <c r="AS187" s="136">
        <v>44497.403804745401</v>
      </c>
      <c r="AT187" s="132" t="s">
        <v>1079</v>
      </c>
    </row>
    <row r="188" spans="1:46" s="118" customFormat="1" ht="41.1" hidden="1" customHeight="1" x14ac:dyDescent="0.2">
      <c r="A188" s="127" t="s">
        <v>296</v>
      </c>
      <c r="B188" s="127" t="s">
        <v>201</v>
      </c>
      <c r="C188" s="127" t="s">
        <v>758</v>
      </c>
      <c r="D188" s="128">
        <v>526</v>
      </c>
      <c r="E188" s="127" t="s">
        <v>1080</v>
      </c>
      <c r="F188" s="127" t="s">
        <v>1081</v>
      </c>
      <c r="G188" s="127" t="s">
        <v>1082</v>
      </c>
      <c r="H188" s="127" t="s">
        <v>300</v>
      </c>
      <c r="I188" s="127" t="s">
        <v>319</v>
      </c>
      <c r="J188" s="127" t="s">
        <v>306</v>
      </c>
      <c r="K188" s="127" t="s">
        <v>9</v>
      </c>
      <c r="L188" s="129">
        <v>124332687.89</v>
      </c>
      <c r="M188" s="129">
        <v>124332687.89</v>
      </c>
      <c r="N188" s="130">
        <v>62</v>
      </c>
      <c r="O188" s="129">
        <v>124332687.89</v>
      </c>
      <c r="P188" s="130">
        <v>41</v>
      </c>
      <c r="Q188" s="129">
        <v>114312009.79000001</v>
      </c>
      <c r="R188" s="130">
        <v>81256648.890000001</v>
      </c>
      <c r="S188" s="131"/>
      <c r="T188" s="127"/>
      <c r="U188" s="130">
        <v>21</v>
      </c>
      <c r="V188" s="129">
        <v>10020678.1</v>
      </c>
      <c r="W188" s="130"/>
      <c r="X188" s="129"/>
      <c r="Y188" s="130"/>
      <c r="Z188" s="129"/>
      <c r="AA188" s="130">
        <v>40</v>
      </c>
      <c r="AB188" s="129">
        <v>112161687.09999999</v>
      </c>
      <c r="AC188" s="130">
        <v>81068393.430000007</v>
      </c>
      <c r="AD188" s="123">
        <v>44552</v>
      </c>
      <c r="AE188" s="123">
        <v>44552.9063201389</v>
      </c>
      <c r="AF188" s="123"/>
      <c r="AG188" s="123">
        <v>44575</v>
      </c>
      <c r="AH188" s="123"/>
      <c r="AI188" s="123">
        <v>44587</v>
      </c>
      <c r="AJ188" s="123">
        <v>44588</v>
      </c>
      <c r="AK188" s="123">
        <v>44588.5021841782</v>
      </c>
      <c r="AL188" s="123"/>
      <c r="AM188" s="123"/>
      <c r="AN188" s="123"/>
      <c r="AO188" s="123">
        <v>44592.397711030098</v>
      </c>
      <c r="AP188" s="123">
        <v>44592.474879050897</v>
      </c>
      <c r="AQ188" s="123">
        <v>44622.4633126505</v>
      </c>
      <c r="AR188" s="123">
        <v>44636.807638888902</v>
      </c>
      <c r="AS188" s="123"/>
      <c r="AT188" s="127" t="s">
        <v>1083</v>
      </c>
    </row>
    <row r="189" spans="1:46" s="118" customFormat="1" ht="52.35" hidden="1" customHeight="1" x14ac:dyDescent="0.2">
      <c r="A189" s="132" t="s">
        <v>296</v>
      </c>
      <c r="B189" s="132" t="s">
        <v>297</v>
      </c>
      <c r="C189" s="132" t="s">
        <v>863</v>
      </c>
      <c r="D189" s="133">
        <v>527</v>
      </c>
      <c r="E189" s="132" t="s">
        <v>1084</v>
      </c>
      <c r="F189" s="132" t="s">
        <v>1085</v>
      </c>
      <c r="G189" s="132" t="s">
        <v>1086</v>
      </c>
      <c r="H189" s="132" t="s">
        <v>300</v>
      </c>
      <c r="I189" s="132" t="s">
        <v>301</v>
      </c>
      <c r="J189" s="132" t="s">
        <v>312</v>
      </c>
      <c r="K189" s="132" t="s">
        <v>10</v>
      </c>
      <c r="L189" s="134">
        <v>2675740</v>
      </c>
      <c r="M189" s="134">
        <v>2675740</v>
      </c>
      <c r="N189" s="135">
        <v>1</v>
      </c>
      <c r="O189" s="134">
        <v>2675740</v>
      </c>
      <c r="P189" s="135">
        <v>1</v>
      </c>
      <c r="Q189" s="134">
        <v>2675740</v>
      </c>
      <c r="R189" s="135">
        <v>1498415</v>
      </c>
      <c r="S189" s="137"/>
      <c r="T189" s="132"/>
      <c r="U189" s="135"/>
      <c r="V189" s="134"/>
      <c r="W189" s="135"/>
      <c r="X189" s="134"/>
      <c r="Y189" s="135"/>
      <c r="Z189" s="134"/>
      <c r="AA189" s="135">
        <v>1</v>
      </c>
      <c r="AB189" s="134">
        <v>2675740</v>
      </c>
      <c r="AC189" s="135">
        <v>2675440</v>
      </c>
      <c r="AD189" s="136">
        <v>44659</v>
      </c>
      <c r="AE189" s="136">
        <v>44659.635775080998</v>
      </c>
      <c r="AF189" s="136">
        <v>44659</v>
      </c>
      <c r="AG189" s="136">
        <v>44680</v>
      </c>
      <c r="AH189" s="136"/>
      <c r="AI189" s="136">
        <v>44697</v>
      </c>
      <c r="AJ189" s="136">
        <v>44698</v>
      </c>
      <c r="AK189" s="136">
        <v>44698.4046761227</v>
      </c>
      <c r="AL189" s="136">
        <v>44722.588386724499</v>
      </c>
      <c r="AM189" s="136">
        <v>44722.588541747697</v>
      </c>
      <c r="AN189" s="136">
        <v>44755.4697606829</v>
      </c>
      <c r="AO189" s="136">
        <v>44756.693137303198</v>
      </c>
      <c r="AP189" s="136">
        <v>44756.703478206</v>
      </c>
      <c r="AQ189" s="136">
        <v>44823.659030636598</v>
      </c>
      <c r="AR189" s="136">
        <v>44887.532638888901</v>
      </c>
      <c r="AS189" s="136">
        <v>44858.888301122701</v>
      </c>
      <c r="AT189" s="132" t="s">
        <v>1087</v>
      </c>
    </row>
    <row r="190" spans="1:46" s="118" customFormat="1" ht="41.1" hidden="1" customHeight="1" x14ac:dyDescent="0.2">
      <c r="A190" s="127" t="s">
        <v>296</v>
      </c>
      <c r="B190" s="127" t="s">
        <v>297</v>
      </c>
      <c r="C190" s="127" t="s">
        <v>758</v>
      </c>
      <c r="D190" s="128">
        <v>528</v>
      </c>
      <c r="E190" s="127" t="s">
        <v>1088</v>
      </c>
      <c r="F190" s="127" t="s">
        <v>1089</v>
      </c>
      <c r="G190" s="127" t="s">
        <v>1090</v>
      </c>
      <c r="H190" s="127" t="s">
        <v>300</v>
      </c>
      <c r="I190" s="127" t="s">
        <v>301</v>
      </c>
      <c r="J190" s="127" t="s">
        <v>312</v>
      </c>
      <c r="K190" s="127" t="s">
        <v>10</v>
      </c>
      <c r="L190" s="129">
        <v>81070568</v>
      </c>
      <c r="M190" s="129">
        <v>63058290.329999998</v>
      </c>
      <c r="N190" s="130">
        <v>3</v>
      </c>
      <c r="O190" s="129">
        <v>63058290.329999998</v>
      </c>
      <c r="P190" s="130">
        <v>3</v>
      </c>
      <c r="Q190" s="129">
        <v>63058290.329999998</v>
      </c>
      <c r="R190" s="130">
        <v>46365222.549999997</v>
      </c>
      <c r="S190" s="131"/>
      <c r="T190" s="127"/>
      <c r="U190" s="130"/>
      <c r="V190" s="129"/>
      <c r="W190" s="130"/>
      <c r="X190" s="129"/>
      <c r="Y190" s="130"/>
      <c r="Z190" s="129"/>
      <c r="AA190" s="130">
        <v>3</v>
      </c>
      <c r="AB190" s="129">
        <v>63058290.329999998</v>
      </c>
      <c r="AC190" s="130">
        <v>81070568</v>
      </c>
      <c r="AD190" s="123">
        <v>44546</v>
      </c>
      <c r="AE190" s="123">
        <v>44546.697837419</v>
      </c>
      <c r="AF190" s="123">
        <v>44546</v>
      </c>
      <c r="AG190" s="123">
        <v>44580</v>
      </c>
      <c r="AH190" s="123"/>
      <c r="AI190" s="123">
        <v>44593</v>
      </c>
      <c r="AJ190" s="123">
        <v>44594</v>
      </c>
      <c r="AK190" s="123">
        <v>44594.399934918998</v>
      </c>
      <c r="AL190" s="123">
        <v>44616.421793715301</v>
      </c>
      <c r="AM190" s="123">
        <v>44616.426064583298</v>
      </c>
      <c r="AN190" s="123">
        <v>44628.4493532407</v>
      </c>
      <c r="AO190" s="123">
        <v>44606.3773155093</v>
      </c>
      <c r="AP190" s="123">
        <v>44634.5122331366</v>
      </c>
      <c r="AQ190" s="123">
        <v>44617.658376041698</v>
      </c>
      <c r="AR190" s="123">
        <v>44734.555555555598</v>
      </c>
      <c r="AS190" s="123">
        <v>44748.607511377297</v>
      </c>
      <c r="AT190" s="127" t="s">
        <v>1091</v>
      </c>
    </row>
    <row r="191" spans="1:46" s="118" customFormat="1" ht="41.1" hidden="1" customHeight="1" x14ac:dyDescent="0.2">
      <c r="A191" s="132" t="s">
        <v>296</v>
      </c>
      <c r="B191" s="132" t="s">
        <v>201</v>
      </c>
      <c r="C191" s="132" t="s">
        <v>758</v>
      </c>
      <c r="D191" s="133">
        <v>529</v>
      </c>
      <c r="E191" s="132" t="s">
        <v>1092</v>
      </c>
      <c r="F191" s="132" t="s">
        <v>1093</v>
      </c>
      <c r="G191" s="132" t="s">
        <v>1093</v>
      </c>
      <c r="H191" s="132" t="s">
        <v>300</v>
      </c>
      <c r="I191" s="132" t="s">
        <v>319</v>
      </c>
      <c r="J191" s="132" t="s">
        <v>312</v>
      </c>
      <c r="K191" s="132" t="s">
        <v>14</v>
      </c>
      <c r="L191" s="134">
        <v>27718050</v>
      </c>
      <c r="M191" s="134">
        <v>27718050</v>
      </c>
      <c r="N191" s="135">
        <v>10</v>
      </c>
      <c r="O191" s="134">
        <v>27718050</v>
      </c>
      <c r="P191" s="135">
        <v>8</v>
      </c>
      <c r="Q191" s="134">
        <v>27479250</v>
      </c>
      <c r="R191" s="135">
        <v>27418641</v>
      </c>
      <c r="S191" s="137"/>
      <c r="T191" s="132"/>
      <c r="U191" s="135">
        <v>2</v>
      </c>
      <c r="V191" s="134">
        <v>238800</v>
      </c>
      <c r="W191" s="135"/>
      <c r="X191" s="134"/>
      <c r="Y191" s="135"/>
      <c r="Z191" s="134"/>
      <c r="AA191" s="135">
        <v>8</v>
      </c>
      <c r="AB191" s="134">
        <v>27479250</v>
      </c>
      <c r="AC191" s="135">
        <v>27490521</v>
      </c>
      <c r="AD191" s="136">
        <v>44532</v>
      </c>
      <c r="AE191" s="136">
        <v>44533.382321446799</v>
      </c>
      <c r="AF191" s="136"/>
      <c r="AG191" s="136">
        <v>44543</v>
      </c>
      <c r="AH191" s="136">
        <v>44545</v>
      </c>
      <c r="AI191" s="136">
        <v>44550</v>
      </c>
      <c r="AJ191" s="136">
        <v>44551</v>
      </c>
      <c r="AK191" s="136">
        <v>44551.418832175899</v>
      </c>
      <c r="AL191" s="136"/>
      <c r="AM191" s="136"/>
      <c r="AN191" s="136"/>
      <c r="AO191" s="136">
        <v>44551.469961770803</v>
      </c>
      <c r="AP191" s="136">
        <v>44551.493274074099</v>
      </c>
      <c r="AQ191" s="136">
        <v>44560.695162731499</v>
      </c>
      <c r="AR191" s="136">
        <v>44581.470833333296</v>
      </c>
      <c r="AS191" s="136">
        <v>44593.3981124653</v>
      </c>
      <c r="AT191" s="132" t="s">
        <v>1094</v>
      </c>
    </row>
    <row r="192" spans="1:46" s="118" customFormat="1" ht="41.1" hidden="1" customHeight="1" x14ac:dyDescent="0.2">
      <c r="A192" s="127" t="s">
        <v>296</v>
      </c>
      <c r="B192" s="127" t="s">
        <v>201</v>
      </c>
      <c r="C192" s="127" t="s">
        <v>758</v>
      </c>
      <c r="D192" s="128">
        <v>530</v>
      </c>
      <c r="E192" s="127" t="s">
        <v>1095</v>
      </c>
      <c r="F192" s="127" t="s">
        <v>1096</v>
      </c>
      <c r="G192" s="127" t="s">
        <v>1097</v>
      </c>
      <c r="H192" s="127" t="s">
        <v>300</v>
      </c>
      <c r="I192" s="127" t="s">
        <v>311</v>
      </c>
      <c r="J192" s="127" t="s">
        <v>312</v>
      </c>
      <c r="K192" s="127" t="s">
        <v>14</v>
      </c>
      <c r="L192" s="129">
        <v>899999.88</v>
      </c>
      <c r="M192" s="129">
        <v>899999.88</v>
      </c>
      <c r="N192" s="130">
        <v>1</v>
      </c>
      <c r="O192" s="129">
        <v>899999.88</v>
      </c>
      <c r="P192" s="130">
        <v>1</v>
      </c>
      <c r="Q192" s="129">
        <v>899999.88</v>
      </c>
      <c r="R192" s="130">
        <v>899999.88</v>
      </c>
      <c r="S192" s="131"/>
      <c r="T192" s="127"/>
      <c r="U192" s="130"/>
      <c r="V192" s="129"/>
      <c r="W192" s="130"/>
      <c r="X192" s="129"/>
      <c r="Y192" s="130"/>
      <c r="Z192" s="129"/>
      <c r="AA192" s="130">
        <v>1</v>
      </c>
      <c r="AB192" s="129">
        <v>899999.88</v>
      </c>
      <c r="AC192" s="130">
        <v>1079999.8600000001</v>
      </c>
      <c r="AD192" s="123">
        <v>44537</v>
      </c>
      <c r="AE192" s="123">
        <v>44537.619363738399</v>
      </c>
      <c r="AF192" s="123">
        <v>44538</v>
      </c>
      <c r="AG192" s="123">
        <v>44544</v>
      </c>
      <c r="AH192" s="123">
        <v>44546</v>
      </c>
      <c r="AI192" s="123">
        <v>44550</v>
      </c>
      <c r="AJ192" s="123">
        <v>44551</v>
      </c>
      <c r="AK192" s="123">
        <v>44551.607765891204</v>
      </c>
      <c r="AL192" s="123"/>
      <c r="AM192" s="123"/>
      <c r="AN192" s="123"/>
      <c r="AO192" s="123">
        <v>44551.612300925903</v>
      </c>
      <c r="AP192" s="123">
        <v>44551.615187118099</v>
      </c>
      <c r="AQ192" s="123">
        <v>44552.534759143498</v>
      </c>
      <c r="AR192" s="123">
        <v>44602.538888888899</v>
      </c>
      <c r="AS192" s="123">
        <v>44602.539644409699</v>
      </c>
      <c r="AT192" s="127" t="s">
        <v>1098</v>
      </c>
    </row>
    <row r="193" spans="1:46" s="118" customFormat="1" ht="52.35" hidden="1" customHeight="1" x14ac:dyDescent="0.2">
      <c r="A193" s="132" t="s">
        <v>296</v>
      </c>
      <c r="B193" s="132" t="s">
        <v>340</v>
      </c>
      <c r="C193" s="132" t="s">
        <v>758</v>
      </c>
      <c r="D193" s="133">
        <v>531</v>
      </c>
      <c r="E193" s="132" t="s">
        <v>1099</v>
      </c>
      <c r="F193" s="132" t="s">
        <v>1100</v>
      </c>
      <c r="G193" s="132" t="s">
        <v>1101</v>
      </c>
      <c r="H193" s="132" t="s">
        <v>300</v>
      </c>
      <c r="I193" s="132" t="s">
        <v>301</v>
      </c>
      <c r="J193" s="132" t="s">
        <v>312</v>
      </c>
      <c r="K193" s="132" t="s">
        <v>22</v>
      </c>
      <c r="L193" s="134">
        <v>38225900</v>
      </c>
      <c r="M193" s="134">
        <v>19112950</v>
      </c>
      <c r="N193" s="135">
        <v>4</v>
      </c>
      <c r="O193" s="134">
        <v>19112950</v>
      </c>
      <c r="P193" s="135">
        <v>4</v>
      </c>
      <c r="Q193" s="134">
        <v>19112950</v>
      </c>
      <c r="R193" s="135">
        <v>11195518</v>
      </c>
      <c r="S193" s="137"/>
      <c r="T193" s="132"/>
      <c r="U193" s="135"/>
      <c r="V193" s="134"/>
      <c r="W193" s="135"/>
      <c r="X193" s="134"/>
      <c r="Y193" s="135"/>
      <c r="Z193" s="134"/>
      <c r="AA193" s="135">
        <v>4</v>
      </c>
      <c r="AB193" s="134">
        <v>19112950</v>
      </c>
      <c r="AC193" s="135">
        <v>11676663</v>
      </c>
      <c r="AD193" s="136">
        <v>44547</v>
      </c>
      <c r="AE193" s="136">
        <v>44547.527066516202</v>
      </c>
      <c r="AF193" s="136">
        <v>44547</v>
      </c>
      <c r="AG193" s="136">
        <v>44564</v>
      </c>
      <c r="AH193" s="136"/>
      <c r="AI193" s="136">
        <v>44574</v>
      </c>
      <c r="AJ193" s="136">
        <v>44575</v>
      </c>
      <c r="AK193" s="136">
        <v>44575.425052002298</v>
      </c>
      <c r="AL193" s="136"/>
      <c r="AM193" s="136"/>
      <c r="AN193" s="136"/>
      <c r="AO193" s="136">
        <v>44575.428855358798</v>
      </c>
      <c r="AP193" s="136">
        <v>44575.561392939802</v>
      </c>
      <c r="AQ193" s="136">
        <v>44616.545393831002</v>
      </c>
      <c r="AR193" s="136">
        <v>44642.733333333301</v>
      </c>
      <c r="AS193" s="136">
        <v>44652.4936950232</v>
      </c>
      <c r="AT193" s="132" t="s">
        <v>1102</v>
      </c>
    </row>
    <row r="194" spans="1:46" s="118" customFormat="1" ht="41.1" hidden="1" customHeight="1" x14ac:dyDescent="0.2">
      <c r="A194" s="127" t="s">
        <v>296</v>
      </c>
      <c r="B194" s="127" t="s">
        <v>331</v>
      </c>
      <c r="C194" s="127" t="s">
        <v>758</v>
      </c>
      <c r="D194" s="128">
        <v>532</v>
      </c>
      <c r="E194" s="127" t="s">
        <v>1103</v>
      </c>
      <c r="F194" s="127" t="s">
        <v>1104</v>
      </c>
      <c r="G194" s="127" t="s">
        <v>1105</v>
      </c>
      <c r="H194" s="127" t="s">
        <v>300</v>
      </c>
      <c r="I194" s="127" t="s">
        <v>301</v>
      </c>
      <c r="J194" s="127" t="s">
        <v>312</v>
      </c>
      <c r="K194" s="127" t="s">
        <v>25</v>
      </c>
      <c r="L194" s="129">
        <v>13123500</v>
      </c>
      <c r="M194" s="129">
        <v>6561750</v>
      </c>
      <c r="N194" s="130">
        <v>2</v>
      </c>
      <c r="O194" s="129">
        <v>6561750</v>
      </c>
      <c r="P194" s="130">
        <v>2</v>
      </c>
      <c r="Q194" s="129">
        <v>6561750</v>
      </c>
      <c r="R194" s="130">
        <v>922833</v>
      </c>
      <c r="S194" s="131"/>
      <c r="T194" s="127"/>
      <c r="U194" s="130"/>
      <c r="V194" s="129"/>
      <c r="W194" s="130"/>
      <c r="X194" s="129"/>
      <c r="Y194" s="130"/>
      <c r="Z194" s="129"/>
      <c r="AA194" s="130">
        <v>2</v>
      </c>
      <c r="AB194" s="129">
        <v>6561750</v>
      </c>
      <c r="AC194" s="130">
        <v>1107399.6000000001</v>
      </c>
      <c r="AD194" s="123">
        <v>44553</v>
      </c>
      <c r="AE194" s="123">
        <v>44553.667036840299</v>
      </c>
      <c r="AF194" s="123">
        <v>44554</v>
      </c>
      <c r="AG194" s="123">
        <v>44571</v>
      </c>
      <c r="AH194" s="123"/>
      <c r="AI194" s="123">
        <v>44582</v>
      </c>
      <c r="AJ194" s="123">
        <v>44585</v>
      </c>
      <c r="AK194" s="123">
        <v>44585.4229951042</v>
      </c>
      <c r="AL194" s="123"/>
      <c r="AM194" s="123"/>
      <c r="AN194" s="123"/>
      <c r="AO194" s="123">
        <v>44585.439883101899</v>
      </c>
      <c r="AP194" s="123">
        <v>44585.4521320602</v>
      </c>
      <c r="AQ194" s="123">
        <v>44616.740265624998</v>
      </c>
      <c r="AR194" s="123">
        <v>44664.720833333296</v>
      </c>
      <c r="AS194" s="123">
        <v>44678.607000543998</v>
      </c>
      <c r="AT194" s="127" t="s">
        <v>1106</v>
      </c>
    </row>
    <row r="195" spans="1:46" s="118" customFormat="1" ht="52.35" hidden="1" customHeight="1" x14ac:dyDescent="0.2">
      <c r="A195" s="132" t="s">
        <v>296</v>
      </c>
      <c r="B195" s="132" t="s">
        <v>297</v>
      </c>
      <c r="C195" s="132" t="s">
        <v>863</v>
      </c>
      <c r="D195" s="133">
        <v>533</v>
      </c>
      <c r="E195" s="132" t="s">
        <v>1107</v>
      </c>
      <c r="F195" s="132" t="s">
        <v>1107</v>
      </c>
      <c r="G195" s="132" t="s">
        <v>1108</v>
      </c>
      <c r="H195" s="132" t="s">
        <v>300</v>
      </c>
      <c r="I195" s="132" t="s">
        <v>301</v>
      </c>
      <c r="J195" s="132" t="s">
        <v>306</v>
      </c>
      <c r="K195" s="132" t="s">
        <v>22</v>
      </c>
      <c r="L195" s="134">
        <v>67340947.870000005</v>
      </c>
      <c r="M195" s="134">
        <v>57720812.460000001</v>
      </c>
      <c r="N195" s="135">
        <v>5</v>
      </c>
      <c r="O195" s="134">
        <v>57720812.460000001</v>
      </c>
      <c r="P195" s="135">
        <v>5</v>
      </c>
      <c r="Q195" s="134">
        <v>57720812.460000001</v>
      </c>
      <c r="R195" s="135">
        <v>51289390.789999999</v>
      </c>
      <c r="S195" s="137"/>
      <c r="T195" s="132"/>
      <c r="U195" s="135"/>
      <c r="V195" s="134"/>
      <c r="W195" s="135"/>
      <c r="X195" s="134"/>
      <c r="Y195" s="135"/>
      <c r="Z195" s="134"/>
      <c r="AA195" s="135">
        <v>4</v>
      </c>
      <c r="AB195" s="134">
        <v>51779023.560000002</v>
      </c>
      <c r="AC195" s="135">
        <v>46325620.789999999</v>
      </c>
      <c r="AD195" s="136">
        <v>44643</v>
      </c>
      <c r="AE195" s="136">
        <v>44643.804978090302</v>
      </c>
      <c r="AF195" s="136">
        <v>44643</v>
      </c>
      <c r="AG195" s="136">
        <v>44666</v>
      </c>
      <c r="AH195" s="136"/>
      <c r="AI195" s="136">
        <v>44686</v>
      </c>
      <c r="AJ195" s="136">
        <v>44690</v>
      </c>
      <c r="AK195" s="136">
        <v>44690.4208618056</v>
      </c>
      <c r="AL195" s="136">
        <v>44740.401225960697</v>
      </c>
      <c r="AM195" s="136">
        <v>44740.401657870403</v>
      </c>
      <c r="AN195" s="136">
        <v>44861.5194683218</v>
      </c>
      <c r="AO195" s="136">
        <v>44862.4212414352</v>
      </c>
      <c r="AP195" s="136">
        <v>44862.479073379604</v>
      </c>
      <c r="AQ195" s="136">
        <v>44963.780923645798</v>
      </c>
      <c r="AR195" s="136">
        <v>45105</v>
      </c>
      <c r="AS195" s="136"/>
      <c r="AT195" s="132" t="s">
        <v>1109</v>
      </c>
    </row>
    <row r="196" spans="1:46" s="118" customFormat="1" ht="52.35" hidden="1" customHeight="1" x14ac:dyDescent="0.2">
      <c r="A196" s="127" t="s">
        <v>296</v>
      </c>
      <c r="B196" s="127" t="s">
        <v>340</v>
      </c>
      <c r="C196" s="127" t="s">
        <v>863</v>
      </c>
      <c r="D196" s="128">
        <v>535</v>
      </c>
      <c r="E196" s="127" t="s">
        <v>1110</v>
      </c>
      <c r="F196" s="127" t="s">
        <v>1111</v>
      </c>
      <c r="G196" s="127" t="s">
        <v>1112</v>
      </c>
      <c r="H196" s="127" t="s">
        <v>300</v>
      </c>
      <c r="I196" s="127" t="s">
        <v>301</v>
      </c>
      <c r="J196" s="127" t="s">
        <v>312</v>
      </c>
      <c r="K196" s="127" t="s">
        <v>8</v>
      </c>
      <c r="L196" s="129">
        <v>58586284.850000001</v>
      </c>
      <c r="M196" s="129">
        <v>58586284.850000001</v>
      </c>
      <c r="N196" s="130">
        <v>9</v>
      </c>
      <c r="O196" s="129">
        <v>58586284.850000001</v>
      </c>
      <c r="P196" s="130">
        <v>9</v>
      </c>
      <c r="Q196" s="129">
        <v>58586284.850000001</v>
      </c>
      <c r="R196" s="130">
        <v>20615748.149999999</v>
      </c>
      <c r="S196" s="131"/>
      <c r="T196" s="127"/>
      <c r="U196" s="130"/>
      <c r="V196" s="129"/>
      <c r="W196" s="130"/>
      <c r="X196" s="129"/>
      <c r="Y196" s="130"/>
      <c r="Z196" s="129"/>
      <c r="AA196" s="130">
        <v>9</v>
      </c>
      <c r="AB196" s="129">
        <v>58586284.850000001</v>
      </c>
      <c r="AC196" s="130">
        <v>24652906.640000001</v>
      </c>
      <c r="AD196" s="123">
        <v>44651</v>
      </c>
      <c r="AE196" s="123">
        <v>44651.654390509299</v>
      </c>
      <c r="AF196" s="123">
        <v>44651</v>
      </c>
      <c r="AG196" s="123">
        <v>44673</v>
      </c>
      <c r="AH196" s="123">
        <v>44679</v>
      </c>
      <c r="AI196" s="123">
        <v>44686</v>
      </c>
      <c r="AJ196" s="123">
        <v>44690</v>
      </c>
      <c r="AK196" s="123">
        <v>44690.442843669</v>
      </c>
      <c r="AL196" s="123">
        <v>44718.511086493098</v>
      </c>
      <c r="AM196" s="123">
        <v>44718.5238763542</v>
      </c>
      <c r="AN196" s="123">
        <v>44916.551600462997</v>
      </c>
      <c r="AO196" s="123">
        <v>44916.626144444403</v>
      </c>
      <c r="AP196" s="123">
        <v>44916.655900463003</v>
      </c>
      <c r="AQ196" s="123">
        <v>44952.508210266198</v>
      </c>
      <c r="AR196" s="123">
        <v>45007.411111111098</v>
      </c>
      <c r="AS196" s="123">
        <v>45076.612563344897</v>
      </c>
      <c r="AT196" s="127" t="s">
        <v>1113</v>
      </c>
    </row>
    <row r="197" spans="1:46" s="118" customFormat="1" ht="41.1" hidden="1" customHeight="1" x14ac:dyDescent="0.2">
      <c r="A197" s="132" t="s">
        <v>296</v>
      </c>
      <c r="B197" s="132" t="s">
        <v>297</v>
      </c>
      <c r="C197" s="132" t="s">
        <v>863</v>
      </c>
      <c r="D197" s="133">
        <v>536</v>
      </c>
      <c r="E197" s="132" t="s">
        <v>1114</v>
      </c>
      <c r="F197" s="132" t="s">
        <v>1115</v>
      </c>
      <c r="G197" s="132" t="s">
        <v>1116</v>
      </c>
      <c r="H197" s="132" t="s">
        <v>300</v>
      </c>
      <c r="I197" s="132" t="s">
        <v>301</v>
      </c>
      <c r="J197" s="132" t="s">
        <v>312</v>
      </c>
      <c r="K197" s="132" t="s">
        <v>11</v>
      </c>
      <c r="L197" s="134">
        <v>30377263.239999998</v>
      </c>
      <c r="M197" s="134">
        <v>30377263.239999998</v>
      </c>
      <c r="N197" s="135">
        <v>29</v>
      </c>
      <c r="O197" s="134">
        <v>30377263.239999998</v>
      </c>
      <c r="P197" s="135">
        <v>29</v>
      </c>
      <c r="Q197" s="134">
        <v>30377263.239999998</v>
      </c>
      <c r="R197" s="135">
        <v>20831724.920000002</v>
      </c>
      <c r="S197" s="137"/>
      <c r="T197" s="132"/>
      <c r="U197" s="135"/>
      <c r="V197" s="134"/>
      <c r="W197" s="135"/>
      <c r="X197" s="134"/>
      <c r="Y197" s="135"/>
      <c r="Z197" s="134"/>
      <c r="AA197" s="135">
        <v>29</v>
      </c>
      <c r="AB197" s="134">
        <v>30377263.239999998</v>
      </c>
      <c r="AC197" s="135">
        <v>30942619.379999999</v>
      </c>
      <c r="AD197" s="136">
        <v>44616</v>
      </c>
      <c r="AE197" s="136">
        <v>44616.595777581002</v>
      </c>
      <c r="AF197" s="136">
        <v>44616</v>
      </c>
      <c r="AG197" s="136">
        <v>44636</v>
      </c>
      <c r="AH197" s="136">
        <v>44638</v>
      </c>
      <c r="AI197" s="136">
        <v>44648</v>
      </c>
      <c r="AJ197" s="136">
        <v>44650</v>
      </c>
      <c r="AK197" s="136">
        <v>44650.423158368103</v>
      </c>
      <c r="AL197" s="136">
        <v>44677.614200613403</v>
      </c>
      <c r="AM197" s="136">
        <v>44677.615075659698</v>
      </c>
      <c r="AN197" s="136">
        <v>44736.422956516202</v>
      </c>
      <c r="AO197" s="136">
        <v>44713.701513078697</v>
      </c>
      <c r="AP197" s="136">
        <v>44736.424240706001</v>
      </c>
      <c r="AQ197" s="136">
        <v>44742.730355786996</v>
      </c>
      <c r="AR197" s="136">
        <v>44833.660416666702</v>
      </c>
      <c r="AS197" s="136">
        <v>44867.6457105671</v>
      </c>
      <c r="AT197" s="132" t="s">
        <v>1117</v>
      </c>
    </row>
    <row r="198" spans="1:46" s="118" customFormat="1" ht="41.1" hidden="1" customHeight="1" x14ac:dyDescent="0.2">
      <c r="A198" s="127" t="s">
        <v>296</v>
      </c>
      <c r="B198" s="127" t="s">
        <v>201</v>
      </c>
      <c r="C198" s="127" t="s">
        <v>863</v>
      </c>
      <c r="D198" s="128">
        <v>537</v>
      </c>
      <c r="E198" s="127" t="s">
        <v>1118</v>
      </c>
      <c r="F198" s="127" t="s">
        <v>1119</v>
      </c>
      <c r="G198" s="127" t="s">
        <v>1120</v>
      </c>
      <c r="H198" s="127" t="s">
        <v>300</v>
      </c>
      <c r="I198" s="127" t="s">
        <v>319</v>
      </c>
      <c r="J198" s="127" t="s">
        <v>312</v>
      </c>
      <c r="K198" s="127" t="s">
        <v>9</v>
      </c>
      <c r="L198" s="129">
        <v>65883493.259999998</v>
      </c>
      <c r="M198" s="129">
        <v>65883493.259999998</v>
      </c>
      <c r="N198" s="130">
        <v>10</v>
      </c>
      <c r="O198" s="129">
        <v>65883493.259999998</v>
      </c>
      <c r="P198" s="130">
        <v>10</v>
      </c>
      <c r="Q198" s="129">
        <v>65883493.259999998</v>
      </c>
      <c r="R198" s="130">
        <v>5091479.55</v>
      </c>
      <c r="S198" s="131"/>
      <c r="T198" s="127"/>
      <c r="U198" s="130"/>
      <c r="V198" s="129"/>
      <c r="W198" s="130"/>
      <c r="X198" s="129"/>
      <c r="Y198" s="130"/>
      <c r="Z198" s="129"/>
      <c r="AA198" s="130">
        <v>9</v>
      </c>
      <c r="AB198" s="129">
        <v>64662843.960000001</v>
      </c>
      <c r="AC198" s="130">
        <v>3617480.22</v>
      </c>
      <c r="AD198" s="123">
        <v>44617</v>
      </c>
      <c r="AE198" s="123">
        <v>44617.5201520833</v>
      </c>
      <c r="AF198" s="123"/>
      <c r="AG198" s="123">
        <v>44627</v>
      </c>
      <c r="AH198" s="123"/>
      <c r="AI198" s="123">
        <v>44634</v>
      </c>
      <c r="AJ198" s="123">
        <v>44635</v>
      </c>
      <c r="AK198" s="123">
        <v>44635.468606284703</v>
      </c>
      <c r="AL198" s="123"/>
      <c r="AM198" s="123">
        <v>44644.555113344897</v>
      </c>
      <c r="AN198" s="123"/>
      <c r="AO198" s="123">
        <v>44635.652962615699</v>
      </c>
      <c r="AP198" s="123">
        <v>44635.712540474502</v>
      </c>
      <c r="AQ198" s="123">
        <v>44648.409466203702</v>
      </c>
      <c r="AR198" s="123">
        <v>44687.729166666701</v>
      </c>
      <c r="AS198" s="123">
        <v>44720.449878587999</v>
      </c>
      <c r="AT198" s="127" t="s">
        <v>1121</v>
      </c>
    </row>
    <row r="199" spans="1:46" s="118" customFormat="1" ht="41.1" hidden="1" customHeight="1" x14ac:dyDescent="0.2">
      <c r="A199" s="132" t="s">
        <v>296</v>
      </c>
      <c r="B199" s="132" t="s">
        <v>297</v>
      </c>
      <c r="C199" s="132" t="s">
        <v>863</v>
      </c>
      <c r="D199" s="133">
        <v>538</v>
      </c>
      <c r="E199" s="132" t="s">
        <v>1122</v>
      </c>
      <c r="F199" s="132" t="s">
        <v>1122</v>
      </c>
      <c r="G199" s="132" t="s">
        <v>1123</v>
      </c>
      <c r="H199" s="132" t="s">
        <v>305</v>
      </c>
      <c r="I199" s="132" t="s">
        <v>301</v>
      </c>
      <c r="J199" s="132" t="s">
        <v>312</v>
      </c>
      <c r="K199" s="132" t="s">
        <v>27</v>
      </c>
      <c r="L199" s="134">
        <v>463306.45</v>
      </c>
      <c r="M199" s="134">
        <v>308870.96999999997</v>
      </c>
      <c r="N199" s="135">
        <v>1</v>
      </c>
      <c r="O199" s="134">
        <v>308870.96999999997</v>
      </c>
      <c r="P199" s="135">
        <v>1</v>
      </c>
      <c r="Q199" s="134">
        <v>308870.96999999997</v>
      </c>
      <c r="R199" s="135">
        <v>251112.1</v>
      </c>
      <c r="S199" s="137"/>
      <c r="T199" s="132"/>
      <c r="U199" s="135"/>
      <c r="V199" s="134"/>
      <c r="W199" s="135"/>
      <c r="X199" s="134"/>
      <c r="Y199" s="135"/>
      <c r="Z199" s="134"/>
      <c r="AA199" s="135"/>
      <c r="AB199" s="134"/>
      <c r="AC199" s="135"/>
      <c r="AD199" s="136">
        <v>44722</v>
      </c>
      <c r="AE199" s="136">
        <v>44722.5579121181</v>
      </c>
      <c r="AF199" s="136">
        <v>44722</v>
      </c>
      <c r="AG199" s="136">
        <v>44743</v>
      </c>
      <c r="AH199" s="136"/>
      <c r="AI199" s="136">
        <v>44760</v>
      </c>
      <c r="AJ199" s="136">
        <v>44762</v>
      </c>
      <c r="AK199" s="136">
        <v>44762.425216203701</v>
      </c>
      <c r="AL199" s="136">
        <v>44816.418271180599</v>
      </c>
      <c r="AM199" s="136">
        <v>44816.418825000001</v>
      </c>
      <c r="AN199" s="136">
        <v>44825.465207291702</v>
      </c>
      <c r="AO199" s="136">
        <v>44832.417827696801</v>
      </c>
      <c r="AP199" s="136">
        <v>44832.425023379597</v>
      </c>
      <c r="AQ199" s="136">
        <v>44834.4075214931</v>
      </c>
      <c r="AR199" s="136"/>
      <c r="AS199" s="136">
        <v>44923</v>
      </c>
      <c r="AT199" s="132" t="s">
        <v>1124</v>
      </c>
    </row>
    <row r="200" spans="1:46" s="118" customFormat="1" ht="41.1" hidden="1" customHeight="1" x14ac:dyDescent="0.2">
      <c r="A200" s="127" t="s">
        <v>296</v>
      </c>
      <c r="B200" s="127" t="s">
        <v>331</v>
      </c>
      <c r="C200" s="127" t="s">
        <v>863</v>
      </c>
      <c r="D200" s="128">
        <v>539</v>
      </c>
      <c r="E200" s="127" t="s">
        <v>1125</v>
      </c>
      <c r="F200" s="127" t="s">
        <v>1126</v>
      </c>
      <c r="G200" s="127" t="s">
        <v>1127</v>
      </c>
      <c r="H200" s="127" t="s">
        <v>305</v>
      </c>
      <c r="I200" s="127" t="s">
        <v>301</v>
      </c>
      <c r="J200" s="127" t="s">
        <v>312</v>
      </c>
      <c r="K200" s="127" t="s">
        <v>7</v>
      </c>
      <c r="L200" s="129">
        <v>334000</v>
      </c>
      <c r="M200" s="129">
        <v>334000</v>
      </c>
      <c r="N200" s="130">
        <v>1</v>
      </c>
      <c r="O200" s="129">
        <v>334000</v>
      </c>
      <c r="P200" s="130">
        <v>1</v>
      </c>
      <c r="Q200" s="129">
        <v>334000</v>
      </c>
      <c r="R200" s="130">
        <v>317300</v>
      </c>
      <c r="S200" s="131"/>
      <c r="T200" s="127"/>
      <c r="U200" s="130"/>
      <c r="V200" s="129"/>
      <c r="W200" s="130"/>
      <c r="X200" s="129"/>
      <c r="Y200" s="130"/>
      <c r="Z200" s="129"/>
      <c r="AA200" s="130"/>
      <c r="AB200" s="129"/>
      <c r="AC200" s="130"/>
      <c r="AD200" s="123">
        <v>44718</v>
      </c>
      <c r="AE200" s="123">
        <v>44718.739539664399</v>
      </c>
      <c r="AF200" s="123">
        <v>44718</v>
      </c>
      <c r="AG200" s="123">
        <v>44743</v>
      </c>
      <c r="AH200" s="123"/>
      <c r="AI200" s="123">
        <v>44753</v>
      </c>
      <c r="AJ200" s="123">
        <v>44754</v>
      </c>
      <c r="AK200" s="123">
        <v>44754.419061840301</v>
      </c>
      <c r="AL200" s="123"/>
      <c r="AM200" s="123">
        <v>44771.387952743098</v>
      </c>
      <c r="AN200" s="123">
        <v>44776.408884988399</v>
      </c>
      <c r="AO200" s="123">
        <v>44776.507811574098</v>
      </c>
      <c r="AP200" s="123">
        <v>44776.512115081001</v>
      </c>
      <c r="AQ200" s="123">
        <v>44781.654783877297</v>
      </c>
      <c r="AR200" s="123"/>
      <c r="AS200" s="123">
        <v>44855</v>
      </c>
      <c r="AT200" s="127" t="s">
        <v>1128</v>
      </c>
    </row>
    <row r="201" spans="1:46" s="118" customFormat="1" ht="73.5" hidden="1" customHeight="1" x14ac:dyDescent="0.2">
      <c r="A201" s="132" t="s">
        <v>296</v>
      </c>
      <c r="B201" s="132" t="s">
        <v>297</v>
      </c>
      <c r="C201" s="132" t="s">
        <v>863</v>
      </c>
      <c r="D201" s="133">
        <v>543</v>
      </c>
      <c r="E201" s="132" t="s">
        <v>1129</v>
      </c>
      <c r="F201" s="132" t="s">
        <v>1130</v>
      </c>
      <c r="G201" s="132" t="s">
        <v>1130</v>
      </c>
      <c r="H201" s="132" t="s">
        <v>305</v>
      </c>
      <c r="I201" s="132" t="s">
        <v>301</v>
      </c>
      <c r="J201" s="132" t="s">
        <v>312</v>
      </c>
      <c r="K201" s="132" t="s">
        <v>25</v>
      </c>
      <c r="L201" s="134">
        <v>5175000</v>
      </c>
      <c r="M201" s="134">
        <v>2300000</v>
      </c>
      <c r="N201" s="135">
        <v>2</v>
      </c>
      <c r="O201" s="134">
        <v>2300000</v>
      </c>
      <c r="P201" s="135">
        <v>2</v>
      </c>
      <c r="Q201" s="134">
        <v>2300000</v>
      </c>
      <c r="R201" s="135">
        <v>1167900</v>
      </c>
      <c r="S201" s="137"/>
      <c r="T201" s="132"/>
      <c r="U201" s="135"/>
      <c r="V201" s="134"/>
      <c r="W201" s="135"/>
      <c r="X201" s="134"/>
      <c r="Y201" s="135"/>
      <c r="Z201" s="134"/>
      <c r="AA201" s="135"/>
      <c r="AB201" s="134"/>
      <c r="AC201" s="135"/>
      <c r="AD201" s="136">
        <v>44763</v>
      </c>
      <c r="AE201" s="136">
        <v>44763.645628009297</v>
      </c>
      <c r="AF201" s="136">
        <v>44764</v>
      </c>
      <c r="AG201" s="136">
        <v>44805</v>
      </c>
      <c r="AH201" s="136">
        <v>44818</v>
      </c>
      <c r="AI201" s="136">
        <v>44824</v>
      </c>
      <c r="AJ201" s="136">
        <v>44826</v>
      </c>
      <c r="AK201" s="136">
        <v>44826.462412963003</v>
      </c>
      <c r="AL201" s="136"/>
      <c r="AM201" s="136"/>
      <c r="AN201" s="136"/>
      <c r="AO201" s="136">
        <v>44844.421978356499</v>
      </c>
      <c r="AP201" s="136">
        <v>44844.4293217593</v>
      </c>
      <c r="AQ201" s="136">
        <v>44847.681288425898</v>
      </c>
      <c r="AR201" s="136"/>
      <c r="AS201" s="136">
        <v>44999</v>
      </c>
      <c r="AT201" s="132" t="s">
        <v>1131</v>
      </c>
    </row>
    <row r="202" spans="1:46" s="118" customFormat="1" ht="73.5" hidden="1" customHeight="1" x14ac:dyDescent="0.2">
      <c r="A202" s="127" t="s">
        <v>296</v>
      </c>
      <c r="B202" s="127" t="s">
        <v>297</v>
      </c>
      <c r="C202" s="127" t="s">
        <v>913</v>
      </c>
      <c r="D202" s="128">
        <v>545</v>
      </c>
      <c r="E202" s="127" t="s">
        <v>91</v>
      </c>
      <c r="F202" s="127" t="s">
        <v>1132</v>
      </c>
      <c r="G202" s="124" t="s">
        <v>1133</v>
      </c>
      <c r="H202" s="127" t="s">
        <v>305</v>
      </c>
      <c r="I202" s="127" t="s">
        <v>301</v>
      </c>
      <c r="J202" s="127" t="s">
        <v>312</v>
      </c>
      <c r="K202" s="127" t="s">
        <v>25</v>
      </c>
      <c r="L202" s="129">
        <v>3587833.33</v>
      </c>
      <c r="M202" s="129">
        <v>2152700</v>
      </c>
      <c r="N202" s="130">
        <v>1</v>
      </c>
      <c r="O202" s="129">
        <v>2152700</v>
      </c>
      <c r="P202" s="130">
        <v>1</v>
      </c>
      <c r="Q202" s="129">
        <v>2152700</v>
      </c>
      <c r="R202" s="130">
        <v>1650950</v>
      </c>
      <c r="S202" s="131"/>
      <c r="T202" s="127"/>
      <c r="U202" s="130"/>
      <c r="V202" s="129"/>
      <c r="W202" s="130"/>
      <c r="X202" s="129"/>
      <c r="Y202" s="130"/>
      <c r="Z202" s="129"/>
      <c r="AA202" s="130"/>
      <c r="AB202" s="129"/>
      <c r="AC202" s="130"/>
      <c r="AD202" s="123">
        <v>45103</v>
      </c>
      <c r="AE202" s="123">
        <v>45103.666995798601</v>
      </c>
      <c r="AF202" s="123">
        <v>45103</v>
      </c>
      <c r="AG202" s="123">
        <v>45137</v>
      </c>
      <c r="AH202" s="123"/>
      <c r="AI202" s="123">
        <v>45163</v>
      </c>
      <c r="AJ202" s="123">
        <v>45167</v>
      </c>
      <c r="AK202" s="123">
        <v>45167.464958680597</v>
      </c>
      <c r="AL202" s="123">
        <v>45215.4246172454</v>
      </c>
      <c r="AM202" s="123">
        <v>45215.425526655097</v>
      </c>
      <c r="AN202" s="123">
        <v>45260.668957754599</v>
      </c>
      <c r="AO202" s="123">
        <v>45265.411062303203</v>
      </c>
      <c r="AP202" s="123">
        <v>45265.421611770798</v>
      </c>
      <c r="AQ202" s="123">
        <v>45307.666882789403</v>
      </c>
      <c r="AR202" s="123"/>
      <c r="AS202" s="123">
        <v>45370</v>
      </c>
      <c r="AT202" s="127" t="s">
        <v>1134</v>
      </c>
    </row>
    <row r="203" spans="1:46" s="118" customFormat="1" ht="41.1" hidden="1" customHeight="1" x14ac:dyDescent="0.2">
      <c r="A203" s="132" t="s">
        <v>296</v>
      </c>
      <c r="B203" s="132" t="s">
        <v>297</v>
      </c>
      <c r="C203" s="132" t="s">
        <v>863</v>
      </c>
      <c r="D203" s="133">
        <v>546</v>
      </c>
      <c r="E203" s="132" t="s">
        <v>1135</v>
      </c>
      <c r="F203" s="132" t="s">
        <v>1136</v>
      </c>
      <c r="G203" s="132" t="s">
        <v>1137</v>
      </c>
      <c r="H203" s="132" t="s">
        <v>300</v>
      </c>
      <c r="I203" s="132" t="s">
        <v>301</v>
      </c>
      <c r="J203" s="132" t="s">
        <v>312</v>
      </c>
      <c r="K203" s="132" t="s">
        <v>22</v>
      </c>
      <c r="L203" s="134">
        <v>70808771.400000006</v>
      </c>
      <c r="M203" s="134">
        <v>60693232.630000003</v>
      </c>
      <c r="N203" s="135">
        <v>1</v>
      </c>
      <c r="O203" s="134">
        <v>60693232.630000003</v>
      </c>
      <c r="P203" s="135">
        <v>1</v>
      </c>
      <c r="Q203" s="134">
        <v>60693232.630000003</v>
      </c>
      <c r="R203" s="135">
        <v>59013444.299999997</v>
      </c>
      <c r="S203" s="137"/>
      <c r="T203" s="132"/>
      <c r="U203" s="135"/>
      <c r="V203" s="134"/>
      <c r="W203" s="135"/>
      <c r="X203" s="134"/>
      <c r="Y203" s="135"/>
      <c r="Z203" s="134"/>
      <c r="AA203" s="135">
        <v>1</v>
      </c>
      <c r="AB203" s="134">
        <v>60693232.630000003</v>
      </c>
      <c r="AC203" s="135">
        <v>59013444.299999997</v>
      </c>
      <c r="AD203" s="136">
        <v>44757</v>
      </c>
      <c r="AE203" s="136">
        <v>44757.6439628472</v>
      </c>
      <c r="AF203" s="136">
        <v>44757</v>
      </c>
      <c r="AG203" s="136">
        <v>44811</v>
      </c>
      <c r="AH203" s="136"/>
      <c r="AI203" s="136">
        <v>44827</v>
      </c>
      <c r="AJ203" s="136">
        <v>44830</v>
      </c>
      <c r="AK203" s="136">
        <v>44830.422966203703</v>
      </c>
      <c r="AL203" s="136">
        <v>44855.596004479201</v>
      </c>
      <c r="AM203" s="136">
        <v>44855.5961922801</v>
      </c>
      <c r="AN203" s="136">
        <v>44900.5824218403</v>
      </c>
      <c r="AO203" s="136">
        <v>44922.417807870399</v>
      </c>
      <c r="AP203" s="136">
        <v>44922.423390509299</v>
      </c>
      <c r="AQ203" s="136">
        <v>44978.661244675903</v>
      </c>
      <c r="AR203" s="136">
        <v>45020</v>
      </c>
      <c r="AS203" s="136">
        <v>45019.691861689796</v>
      </c>
      <c r="AT203" s="132" t="s">
        <v>1138</v>
      </c>
    </row>
    <row r="204" spans="1:46" s="118" customFormat="1" ht="41.1" hidden="1" customHeight="1" x14ac:dyDescent="0.2">
      <c r="A204" s="127" t="s">
        <v>296</v>
      </c>
      <c r="B204" s="127" t="s">
        <v>297</v>
      </c>
      <c r="C204" s="127" t="s">
        <v>913</v>
      </c>
      <c r="D204" s="128">
        <v>547</v>
      </c>
      <c r="E204" s="127" t="s">
        <v>1139</v>
      </c>
      <c r="F204" s="127" t="s">
        <v>1140</v>
      </c>
      <c r="G204" s="127" t="s">
        <v>1141</v>
      </c>
      <c r="H204" s="127" t="s">
        <v>300</v>
      </c>
      <c r="I204" s="127" t="s">
        <v>301</v>
      </c>
      <c r="J204" s="127" t="s">
        <v>312</v>
      </c>
      <c r="K204" s="127" t="s">
        <v>21</v>
      </c>
      <c r="L204" s="129">
        <v>30148334.969999999</v>
      </c>
      <c r="M204" s="129">
        <v>27829232.280000001</v>
      </c>
      <c r="N204" s="130">
        <v>2</v>
      </c>
      <c r="O204" s="129">
        <v>27829232.280000001</v>
      </c>
      <c r="P204" s="130">
        <v>2</v>
      </c>
      <c r="Q204" s="129">
        <v>27829232.280000001</v>
      </c>
      <c r="R204" s="130">
        <v>26927609.16</v>
      </c>
      <c r="S204" s="131"/>
      <c r="T204" s="127"/>
      <c r="U204" s="130"/>
      <c r="V204" s="129"/>
      <c r="W204" s="130"/>
      <c r="X204" s="129"/>
      <c r="Y204" s="130"/>
      <c r="Z204" s="129"/>
      <c r="AA204" s="130">
        <v>2</v>
      </c>
      <c r="AB204" s="129">
        <v>27829232.280000001</v>
      </c>
      <c r="AC204" s="130">
        <v>27829232.280000001</v>
      </c>
      <c r="AD204" s="123">
        <v>45008</v>
      </c>
      <c r="AE204" s="123">
        <v>45008.635263229196</v>
      </c>
      <c r="AF204" s="123">
        <v>45008</v>
      </c>
      <c r="AG204" s="123">
        <v>45042</v>
      </c>
      <c r="AH204" s="123">
        <v>45064</v>
      </c>
      <c r="AI204" s="123">
        <v>45069</v>
      </c>
      <c r="AJ204" s="123">
        <v>45071</v>
      </c>
      <c r="AK204" s="123">
        <v>45071.4172877315</v>
      </c>
      <c r="AL204" s="123">
        <v>45105.418758333297</v>
      </c>
      <c r="AM204" s="123">
        <v>45105.425835763897</v>
      </c>
      <c r="AN204" s="123">
        <v>45163.502210844897</v>
      </c>
      <c r="AO204" s="123">
        <v>45163.506934293997</v>
      </c>
      <c r="AP204" s="123">
        <v>45163.513112303197</v>
      </c>
      <c r="AQ204" s="123">
        <v>45173.6339302083</v>
      </c>
      <c r="AR204" s="123">
        <v>45237</v>
      </c>
      <c r="AS204" s="123">
        <v>45237.652403819498</v>
      </c>
      <c r="AT204" s="127" t="s">
        <v>1142</v>
      </c>
    </row>
    <row r="205" spans="1:46" s="118" customFormat="1" ht="62.85" hidden="1" customHeight="1" x14ac:dyDescent="0.2">
      <c r="A205" s="132" t="s">
        <v>296</v>
      </c>
      <c r="B205" s="132" t="s">
        <v>297</v>
      </c>
      <c r="C205" s="132" t="s">
        <v>913</v>
      </c>
      <c r="D205" s="133">
        <v>548</v>
      </c>
      <c r="E205" s="132" t="s">
        <v>92</v>
      </c>
      <c r="F205" s="132" t="s">
        <v>1143</v>
      </c>
      <c r="G205" s="132" t="s">
        <v>1143</v>
      </c>
      <c r="H205" s="132" t="s">
        <v>305</v>
      </c>
      <c r="I205" s="132" t="s">
        <v>301</v>
      </c>
      <c r="J205" s="132" t="s">
        <v>312</v>
      </c>
      <c r="K205" s="132" t="s">
        <v>17</v>
      </c>
      <c r="L205" s="134">
        <v>9476700</v>
      </c>
      <c r="M205" s="134">
        <v>4738350</v>
      </c>
      <c r="N205" s="135">
        <v>2</v>
      </c>
      <c r="O205" s="134">
        <v>4738350</v>
      </c>
      <c r="P205" s="135">
        <v>2</v>
      </c>
      <c r="Q205" s="134">
        <v>4738350</v>
      </c>
      <c r="R205" s="135">
        <v>2881650</v>
      </c>
      <c r="S205" s="137"/>
      <c r="T205" s="132"/>
      <c r="U205" s="135"/>
      <c r="V205" s="134"/>
      <c r="W205" s="135"/>
      <c r="X205" s="134"/>
      <c r="Y205" s="135"/>
      <c r="Z205" s="134"/>
      <c r="AA205" s="135"/>
      <c r="AB205" s="134"/>
      <c r="AC205" s="135"/>
      <c r="AD205" s="136">
        <v>45105</v>
      </c>
      <c r="AE205" s="136">
        <v>45105.772690196798</v>
      </c>
      <c r="AF205" s="136">
        <v>45106</v>
      </c>
      <c r="AG205" s="136">
        <v>45138</v>
      </c>
      <c r="AH205" s="136">
        <v>45157</v>
      </c>
      <c r="AI205" s="136">
        <v>45163</v>
      </c>
      <c r="AJ205" s="136">
        <v>45173</v>
      </c>
      <c r="AK205" s="136">
        <v>45174.419594479201</v>
      </c>
      <c r="AL205" s="136">
        <v>45218.509870682901</v>
      </c>
      <c r="AM205" s="136">
        <v>45218.511279629602</v>
      </c>
      <c r="AN205" s="136">
        <v>45327.508871145801</v>
      </c>
      <c r="AO205" s="136">
        <v>45282.486359294002</v>
      </c>
      <c r="AP205" s="136">
        <v>45329.493048807897</v>
      </c>
      <c r="AQ205" s="136">
        <v>45356.544815162</v>
      </c>
      <c r="AR205" s="136"/>
      <c r="AS205" s="136">
        <v>45469</v>
      </c>
      <c r="AT205" s="132" t="s">
        <v>1144</v>
      </c>
    </row>
    <row r="206" spans="1:46" s="118" customFormat="1" ht="41.1" hidden="1" customHeight="1" x14ac:dyDescent="0.2">
      <c r="A206" s="127" t="s">
        <v>296</v>
      </c>
      <c r="B206" s="127" t="s">
        <v>331</v>
      </c>
      <c r="C206" s="127" t="s">
        <v>913</v>
      </c>
      <c r="D206" s="128">
        <v>549</v>
      </c>
      <c r="E206" s="127" t="s">
        <v>1145</v>
      </c>
      <c r="F206" s="127" t="s">
        <v>1146</v>
      </c>
      <c r="G206" s="127" t="s">
        <v>1147</v>
      </c>
      <c r="H206" s="127" t="s">
        <v>300</v>
      </c>
      <c r="I206" s="127" t="s">
        <v>319</v>
      </c>
      <c r="J206" s="127" t="s">
        <v>312</v>
      </c>
      <c r="K206" s="127" t="s">
        <v>21</v>
      </c>
      <c r="L206" s="129">
        <v>59896400</v>
      </c>
      <c r="M206" s="129">
        <v>59896400</v>
      </c>
      <c r="N206" s="130">
        <v>6</v>
      </c>
      <c r="O206" s="129">
        <v>59896400</v>
      </c>
      <c r="P206" s="130">
        <v>2</v>
      </c>
      <c r="Q206" s="129">
        <v>53472700</v>
      </c>
      <c r="R206" s="130">
        <v>43008346.93</v>
      </c>
      <c r="S206" s="131"/>
      <c r="T206" s="127"/>
      <c r="U206" s="130">
        <v>4</v>
      </c>
      <c r="V206" s="129">
        <v>6423700</v>
      </c>
      <c r="W206" s="130"/>
      <c r="X206" s="129"/>
      <c r="Y206" s="130"/>
      <c r="Z206" s="129"/>
      <c r="AA206" s="130">
        <v>2</v>
      </c>
      <c r="AB206" s="129">
        <v>53472700</v>
      </c>
      <c r="AC206" s="130">
        <v>53472700</v>
      </c>
      <c r="AD206" s="123">
        <v>44925</v>
      </c>
      <c r="AE206" s="123">
        <v>44928.487980520797</v>
      </c>
      <c r="AF206" s="123"/>
      <c r="AG206" s="123">
        <v>44944</v>
      </c>
      <c r="AH206" s="123">
        <v>44957</v>
      </c>
      <c r="AI206" s="123">
        <v>44964</v>
      </c>
      <c r="AJ206" s="123">
        <v>44966</v>
      </c>
      <c r="AK206" s="123">
        <v>44966.417699768499</v>
      </c>
      <c r="AL206" s="123">
        <v>44984.5855339931</v>
      </c>
      <c r="AM206" s="123">
        <v>44984.586349849502</v>
      </c>
      <c r="AN206" s="123">
        <v>45001.665427511602</v>
      </c>
      <c r="AO206" s="123">
        <v>45007.628186226902</v>
      </c>
      <c r="AP206" s="123">
        <v>45007.678490428203</v>
      </c>
      <c r="AQ206" s="123">
        <v>45013.462931481503</v>
      </c>
      <c r="AR206" s="123">
        <v>45090</v>
      </c>
      <c r="AS206" s="123">
        <v>45090.538124421299</v>
      </c>
      <c r="AT206" s="127" t="s">
        <v>1148</v>
      </c>
    </row>
    <row r="207" spans="1:46" s="118" customFormat="1" ht="41.1" hidden="1" customHeight="1" x14ac:dyDescent="0.2">
      <c r="A207" s="132" t="s">
        <v>296</v>
      </c>
      <c r="B207" s="132" t="s">
        <v>331</v>
      </c>
      <c r="C207" s="132" t="s">
        <v>863</v>
      </c>
      <c r="D207" s="133">
        <v>550</v>
      </c>
      <c r="E207" s="132" t="s">
        <v>1149</v>
      </c>
      <c r="F207" s="132" t="s">
        <v>1150</v>
      </c>
      <c r="G207" s="132" t="s">
        <v>1151</v>
      </c>
      <c r="H207" s="132" t="s">
        <v>300</v>
      </c>
      <c r="I207" s="132" t="s">
        <v>319</v>
      </c>
      <c r="J207" s="132" t="s">
        <v>443</v>
      </c>
      <c r="K207" s="132" t="s">
        <v>21</v>
      </c>
      <c r="L207" s="134">
        <v>156908400</v>
      </c>
      <c r="M207" s="134">
        <v>156908400</v>
      </c>
      <c r="N207" s="135">
        <v>2</v>
      </c>
      <c r="O207" s="134">
        <v>156908400</v>
      </c>
      <c r="P207" s="135"/>
      <c r="Q207" s="134"/>
      <c r="R207" s="135"/>
      <c r="S207" s="137"/>
      <c r="T207" s="132"/>
      <c r="U207" s="135">
        <v>2</v>
      </c>
      <c r="V207" s="134">
        <v>156908400</v>
      </c>
      <c r="W207" s="135"/>
      <c r="X207" s="134"/>
      <c r="Y207" s="135"/>
      <c r="Z207" s="134"/>
      <c r="AA207" s="135"/>
      <c r="AB207" s="134"/>
      <c r="AC207" s="135"/>
      <c r="AD207" s="136">
        <v>44742</v>
      </c>
      <c r="AE207" s="136">
        <v>44742.544123263899</v>
      </c>
      <c r="AF207" s="136"/>
      <c r="AG207" s="136">
        <v>44747</v>
      </c>
      <c r="AH207" s="136">
        <v>44750</v>
      </c>
      <c r="AI207" s="136">
        <v>44757</v>
      </c>
      <c r="AJ207" s="136">
        <v>44757</v>
      </c>
      <c r="AK207" s="136"/>
      <c r="AL207" s="136"/>
      <c r="AM207" s="136"/>
      <c r="AN207" s="136"/>
      <c r="AO207" s="136"/>
      <c r="AP207" s="136"/>
      <c r="AQ207" s="136"/>
      <c r="AR207" s="136"/>
      <c r="AS207" s="136">
        <v>44762.813719826401</v>
      </c>
      <c r="AT207" s="132" t="s">
        <v>1152</v>
      </c>
    </row>
    <row r="208" spans="1:46" s="118" customFormat="1" ht="41.1" hidden="1" customHeight="1" x14ac:dyDescent="0.2">
      <c r="A208" s="127" t="s">
        <v>296</v>
      </c>
      <c r="B208" s="127" t="s">
        <v>331</v>
      </c>
      <c r="C208" s="127" t="s">
        <v>863</v>
      </c>
      <c r="D208" s="128">
        <v>551</v>
      </c>
      <c r="E208" s="127" t="s">
        <v>1153</v>
      </c>
      <c r="F208" s="127" t="s">
        <v>1154</v>
      </c>
      <c r="G208" s="127" t="s">
        <v>1154</v>
      </c>
      <c r="H208" s="127" t="s">
        <v>300</v>
      </c>
      <c r="I208" s="127" t="s">
        <v>319</v>
      </c>
      <c r="J208" s="127" t="s">
        <v>312</v>
      </c>
      <c r="K208" s="127" t="s">
        <v>21</v>
      </c>
      <c r="L208" s="129">
        <v>30943000</v>
      </c>
      <c r="M208" s="129">
        <v>30943000</v>
      </c>
      <c r="N208" s="130">
        <v>1</v>
      </c>
      <c r="O208" s="129">
        <v>30943000</v>
      </c>
      <c r="P208" s="130">
        <v>1</v>
      </c>
      <c r="Q208" s="129">
        <v>30943000</v>
      </c>
      <c r="R208" s="130">
        <v>30242430</v>
      </c>
      <c r="S208" s="131"/>
      <c r="T208" s="127"/>
      <c r="U208" s="130"/>
      <c r="V208" s="129"/>
      <c r="W208" s="130"/>
      <c r="X208" s="129"/>
      <c r="Y208" s="130"/>
      <c r="Z208" s="129"/>
      <c r="AA208" s="130">
        <v>1</v>
      </c>
      <c r="AB208" s="129">
        <v>30943000</v>
      </c>
      <c r="AC208" s="130">
        <v>37131600</v>
      </c>
      <c r="AD208" s="123">
        <v>44722</v>
      </c>
      <c r="AE208" s="123">
        <v>44722.568410300897</v>
      </c>
      <c r="AF208" s="123"/>
      <c r="AG208" s="123">
        <v>44727</v>
      </c>
      <c r="AH208" s="123">
        <v>44729</v>
      </c>
      <c r="AI208" s="123">
        <v>44735</v>
      </c>
      <c r="AJ208" s="123">
        <v>44735</v>
      </c>
      <c r="AK208" s="123">
        <v>44735.5850605671</v>
      </c>
      <c r="AL208" s="123"/>
      <c r="AM208" s="123"/>
      <c r="AN208" s="123"/>
      <c r="AO208" s="123">
        <v>44735.597746145802</v>
      </c>
      <c r="AP208" s="123">
        <v>44735.602780821799</v>
      </c>
      <c r="AQ208" s="123">
        <v>44736.539063344899</v>
      </c>
      <c r="AR208" s="123">
        <v>44764.401388888902</v>
      </c>
      <c r="AS208" s="123">
        <v>44746.412106331001</v>
      </c>
      <c r="AT208" s="127" t="s">
        <v>1155</v>
      </c>
    </row>
    <row r="209" spans="1:46" s="118" customFormat="1" ht="41.1" hidden="1" customHeight="1" x14ac:dyDescent="0.2">
      <c r="A209" s="132" t="s">
        <v>296</v>
      </c>
      <c r="B209" s="132" t="s">
        <v>297</v>
      </c>
      <c r="C209" s="132" t="s">
        <v>863</v>
      </c>
      <c r="D209" s="133">
        <v>552</v>
      </c>
      <c r="E209" s="132" t="s">
        <v>1156</v>
      </c>
      <c r="F209" s="132" t="s">
        <v>1157</v>
      </c>
      <c r="G209" s="132" t="s">
        <v>1158</v>
      </c>
      <c r="H209" s="132" t="s">
        <v>300</v>
      </c>
      <c r="I209" s="132" t="s">
        <v>301</v>
      </c>
      <c r="J209" s="132" t="s">
        <v>312</v>
      </c>
      <c r="K209" s="132" t="s">
        <v>25</v>
      </c>
      <c r="L209" s="134">
        <v>5390173</v>
      </c>
      <c r="M209" s="134">
        <v>3626782</v>
      </c>
      <c r="N209" s="135">
        <v>2</v>
      </c>
      <c r="O209" s="134">
        <v>3626782</v>
      </c>
      <c r="P209" s="135">
        <v>2</v>
      </c>
      <c r="Q209" s="134">
        <v>3626782</v>
      </c>
      <c r="R209" s="135">
        <v>3617423.26</v>
      </c>
      <c r="S209" s="137"/>
      <c r="T209" s="132"/>
      <c r="U209" s="135"/>
      <c r="V209" s="134"/>
      <c r="W209" s="135"/>
      <c r="X209" s="134"/>
      <c r="Y209" s="135"/>
      <c r="Z209" s="134"/>
      <c r="AA209" s="135">
        <v>1</v>
      </c>
      <c r="AB209" s="134">
        <v>3426782</v>
      </c>
      <c r="AC209" s="135">
        <v>2980800</v>
      </c>
      <c r="AD209" s="136">
        <v>44802</v>
      </c>
      <c r="AE209" s="136">
        <v>44802.710496446802</v>
      </c>
      <c r="AF209" s="136">
        <v>44803</v>
      </c>
      <c r="AG209" s="136">
        <v>44819</v>
      </c>
      <c r="AH209" s="136"/>
      <c r="AI209" s="136">
        <v>44833</v>
      </c>
      <c r="AJ209" s="136">
        <v>44834</v>
      </c>
      <c r="AK209" s="136">
        <v>44834.4188545949</v>
      </c>
      <c r="AL209" s="136">
        <v>44868.466322337998</v>
      </c>
      <c r="AM209" s="136">
        <v>44868.466499502298</v>
      </c>
      <c r="AN209" s="136">
        <v>44872.463130590302</v>
      </c>
      <c r="AO209" s="136">
        <v>44872.464823923598</v>
      </c>
      <c r="AP209" s="136">
        <v>44872.472457488402</v>
      </c>
      <c r="AQ209" s="136">
        <v>44875.654387534698</v>
      </c>
      <c r="AR209" s="136">
        <v>44949.508333333302</v>
      </c>
      <c r="AS209" s="136">
        <v>44917.454644710699</v>
      </c>
      <c r="AT209" s="132" t="s">
        <v>1159</v>
      </c>
    </row>
    <row r="210" spans="1:46" s="118" customFormat="1" ht="62.85" hidden="1" customHeight="1" x14ac:dyDescent="0.2">
      <c r="A210" s="127" t="s">
        <v>296</v>
      </c>
      <c r="B210" s="127" t="s">
        <v>297</v>
      </c>
      <c r="C210" s="127" t="s">
        <v>863</v>
      </c>
      <c r="D210" s="128">
        <v>553</v>
      </c>
      <c r="E210" s="127" t="s">
        <v>84</v>
      </c>
      <c r="F210" s="127" t="s">
        <v>1160</v>
      </c>
      <c r="G210" s="127" t="s">
        <v>1161</v>
      </c>
      <c r="H210" s="127" t="s">
        <v>300</v>
      </c>
      <c r="I210" s="127" t="s">
        <v>301</v>
      </c>
      <c r="J210" s="127" t="s">
        <v>312</v>
      </c>
      <c r="K210" s="127" t="s">
        <v>11</v>
      </c>
      <c r="L210" s="129">
        <v>13443593.98</v>
      </c>
      <c r="M210" s="129">
        <v>12117245.27</v>
      </c>
      <c r="N210" s="130">
        <v>1</v>
      </c>
      <c r="O210" s="129">
        <v>12117245.27</v>
      </c>
      <c r="P210" s="130">
        <v>1</v>
      </c>
      <c r="Q210" s="129">
        <v>12117245.27</v>
      </c>
      <c r="R210" s="130">
        <v>10542003.380000001</v>
      </c>
      <c r="S210" s="131"/>
      <c r="T210" s="127"/>
      <c r="U210" s="130"/>
      <c r="V210" s="129"/>
      <c r="W210" s="130"/>
      <c r="X210" s="129"/>
      <c r="Y210" s="130"/>
      <c r="Z210" s="129"/>
      <c r="AA210" s="130">
        <v>1</v>
      </c>
      <c r="AB210" s="129">
        <v>12117245.27</v>
      </c>
      <c r="AC210" s="130">
        <v>13443593.98</v>
      </c>
      <c r="AD210" s="123">
        <v>44917</v>
      </c>
      <c r="AE210" s="123">
        <v>44917.646040243097</v>
      </c>
      <c r="AF210" s="123">
        <v>44917</v>
      </c>
      <c r="AG210" s="123">
        <v>44970</v>
      </c>
      <c r="AH210" s="123"/>
      <c r="AI210" s="123">
        <v>44987</v>
      </c>
      <c r="AJ210" s="123">
        <v>44988</v>
      </c>
      <c r="AK210" s="123">
        <v>44988.419285150499</v>
      </c>
      <c r="AL210" s="123">
        <v>45119.408748726899</v>
      </c>
      <c r="AM210" s="123">
        <v>45119.410155787002</v>
      </c>
      <c r="AN210" s="123">
        <v>45324.714403854203</v>
      </c>
      <c r="AO210" s="123">
        <v>45328.572404317099</v>
      </c>
      <c r="AP210" s="123">
        <v>45352.442677002298</v>
      </c>
      <c r="AQ210" s="123">
        <v>45370.643168437498</v>
      </c>
      <c r="AR210" s="123">
        <v>45517.5</v>
      </c>
      <c r="AS210" s="123">
        <v>45513.621539502303</v>
      </c>
      <c r="AT210" s="127" t="s">
        <v>1162</v>
      </c>
    </row>
    <row r="211" spans="1:46" s="118" customFormat="1" ht="41.1" hidden="1" customHeight="1" x14ac:dyDescent="0.2">
      <c r="A211" s="132" t="s">
        <v>296</v>
      </c>
      <c r="B211" s="132" t="s">
        <v>297</v>
      </c>
      <c r="C211" s="132" t="s">
        <v>863</v>
      </c>
      <c r="D211" s="133">
        <v>554</v>
      </c>
      <c r="E211" s="132" t="s">
        <v>1163</v>
      </c>
      <c r="F211" s="132" t="s">
        <v>1164</v>
      </c>
      <c r="G211" s="132" t="s">
        <v>1165</v>
      </c>
      <c r="H211" s="132" t="s">
        <v>300</v>
      </c>
      <c r="I211" s="132" t="s">
        <v>301</v>
      </c>
      <c r="J211" s="132" t="s">
        <v>312</v>
      </c>
      <c r="K211" s="132" t="s">
        <v>22</v>
      </c>
      <c r="L211" s="134">
        <v>24583505.02</v>
      </c>
      <c r="M211" s="134">
        <v>24583505.02</v>
      </c>
      <c r="N211" s="135">
        <v>2</v>
      </c>
      <c r="O211" s="134">
        <v>24583505.02</v>
      </c>
      <c r="P211" s="135">
        <v>2</v>
      </c>
      <c r="Q211" s="134">
        <v>24583505.02</v>
      </c>
      <c r="R211" s="135">
        <v>16052118.800000001</v>
      </c>
      <c r="S211" s="137"/>
      <c r="T211" s="132"/>
      <c r="U211" s="135"/>
      <c r="V211" s="134"/>
      <c r="W211" s="135"/>
      <c r="X211" s="134"/>
      <c r="Y211" s="135"/>
      <c r="Z211" s="134"/>
      <c r="AA211" s="135">
        <v>2</v>
      </c>
      <c r="AB211" s="134">
        <v>24583505.02</v>
      </c>
      <c r="AC211" s="135">
        <v>24583505.02</v>
      </c>
      <c r="AD211" s="136">
        <v>44925</v>
      </c>
      <c r="AE211" s="136">
        <v>44925.530966238402</v>
      </c>
      <c r="AF211" s="136">
        <v>44925</v>
      </c>
      <c r="AG211" s="136">
        <v>44956</v>
      </c>
      <c r="AH211" s="136"/>
      <c r="AI211" s="136">
        <v>44979</v>
      </c>
      <c r="AJ211" s="136">
        <v>44980</v>
      </c>
      <c r="AK211" s="136">
        <v>44980.439705555596</v>
      </c>
      <c r="AL211" s="136">
        <v>45008.651136608802</v>
      </c>
      <c r="AM211" s="136">
        <v>45008.651701423601</v>
      </c>
      <c r="AN211" s="136">
        <v>45033.700954282402</v>
      </c>
      <c r="AO211" s="136">
        <v>45036.424493831</v>
      </c>
      <c r="AP211" s="136">
        <v>45036.447170104198</v>
      </c>
      <c r="AQ211" s="136">
        <v>45050.8139137732</v>
      </c>
      <c r="AR211" s="136">
        <v>45117.530555555597</v>
      </c>
      <c r="AS211" s="136">
        <v>45117.524574768497</v>
      </c>
      <c r="AT211" s="132" t="s">
        <v>1166</v>
      </c>
    </row>
    <row r="212" spans="1:46" s="118" customFormat="1" ht="41.1" hidden="1" customHeight="1" x14ac:dyDescent="0.2">
      <c r="A212" s="127" t="s">
        <v>296</v>
      </c>
      <c r="B212" s="127" t="s">
        <v>331</v>
      </c>
      <c r="C212" s="127" t="s">
        <v>863</v>
      </c>
      <c r="D212" s="128">
        <v>555</v>
      </c>
      <c r="E212" s="127" t="s">
        <v>1167</v>
      </c>
      <c r="F212" s="127" t="s">
        <v>1168</v>
      </c>
      <c r="G212" s="127" t="s">
        <v>1169</v>
      </c>
      <c r="H212" s="127" t="s">
        <v>300</v>
      </c>
      <c r="I212" s="127" t="s">
        <v>319</v>
      </c>
      <c r="J212" s="127" t="s">
        <v>312</v>
      </c>
      <c r="K212" s="127" t="s">
        <v>7</v>
      </c>
      <c r="L212" s="129">
        <v>7278404.4800000004</v>
      </c>
      <c r="M212" s="129">
        <v>7278404.4800000004</v>
      </c>
      <c r="N212" s="130">
        <v>4</v>
      </c>
      <c r="O212" s="129">
        <v>7278404.4800000004</v>
      </c>
      <c r="P212" s="130">
        <v>4</v>
      </c>
      <c r="Q212" s="129">
        <v>7278404.4800000004</v>
      </c>
      <c r="R212" s="130">
        <v>3231136.24</v>
      </c>
      <c r="S212" s="131"/>
      <c r="T212" s="127"/>
      <c r="U212" s="130"/>
      <c r="V212" s="129"/>
      <c r="W212" s="130"/>
      <c r="X212" s="129"/>
      <c r="Y212" s="130"/>
      <c r="Z212" s="129"/>
      <c r="AA212" s="130">
        <v>4</v>
      </c>
      <c r="AB212" s="129">
        <v>7278404.4800000004</v>
      </c>
      <c r="AC212" s="130">
        <v>7278404.4800000004</v>
      </c>
      <c r="AD212" s="123">
        <v>44742</v>
      </c>
      <c r="AE212" s="123">
        <v>44742.721133217601</v>
      </c>
      <c r="AF212" s="123"/>
      <c r="AG212" s="123">
        <v>44761</v>
      </c>
      <c r="AH212" s="123"/>
      <c r="AI212" s="123">
        <v>44774</v>
      </c>
      <c r="AJ212" s="123">
        <v>44775</v>
      </c>
      <c r="AK212" s="123">
        <v>44775.446249537003</v>
      </c>
      <c r="AL212" s="123"/>
      <c r="AM212" s="123"/>
      <c r="AN212" s="123"/>
      <c r="AO212" s="123">
        <v>44802.481326817098</v>
      </c>
      <c r="AP212" s="123">
        <v>44802.5099220255</v>
      </c>
      <c r="AQ212" s="123">
        <v>44806.688987534697</v>
      </c>
      <c r="AR212" s="123">
        <v>44894</v>
      </c>
      <c r="AS212" s="123">
        <v>45016.6233559838</v>
      </c>
      <c r="AT212" s="127" t="s">
        <v>1170</v>
      </c>
    </row>
    <row r="213" spans="1:46" s="118" customFormat="1" ht="52.35" hidden="1" customHeight="1" x14ac:dyDescent="0.2">
      <c r="A213" s="132" t="s">
        <v>296</v>
      </c>
      <c r="B213" s="132" t="s">
        <v>297</v>
      </c>
      <c r="C213" s="132" t="s">
        <v>863</v>
      </c>
      <c r="D213" s="133">
        <v>557</v>
      </c>
      <c r="E213" s="132" t="s">
        <v>1171</v>
      </c>
      <c r="F213" s="132" t="s">
        <v>1172</v>
      </c>
      <c r="G213" s="132" t="s">
        <v>1173</v>
      </c>
      <c r="H213" s="132" t="s">
        <v>305</v>
      </c>
      <c r="I213" s="132" t="s">
        <v>301</v>
      </c>
      <c r="J213" s="132" t="s">
        <v>312</v>
      </c>
      <c r="K213" s="132" t="s">
        <v>28</v>
      </c>
      <c r="L213" s="134">
        <v>276000</v>
      </c>
      <c r="M213" s="134">
        <v>138000</v>
      </c>
      <c r="N213" s="135">
        <v>1</v>
      </c>
      <c r="O213" s="134">
        <v>138000</v>
      </c>
      <c r="P213" s="135">
        <v>1</v>
      </c>
      <c r="Q213" s="134">
        <v>138000</v>
      </c>
      <c r="R213" s="135">
        <v>124200</v>
      </c>
      <c r="S213" s="137"/>
      <c r="T213" s="132"/>
      <c r="U213" s="135"/>
      <c r="V213" s="134"/>
      <c r="W213" s="135"/>
      <c r="X213" s="134"/>
      <c r="Y213" s="135"/>
      <c r="Z213" s="134"/>
      <c r="AA213" s="135"/>
      <c r="AB213" s="134"/>
      <c r="AC213" s="135"/>
      <c r="AD213" s="136">
        <v>44775</v>
      </c>
      <c r="AE213" s="136">
        <v>44776.493526388898</v>
      </c>
      <c r="AF213" s="136">
        <v>44776</v>
      </c>
      <c r="AG213" s="136">
        <v>44818</v>
      </c>
      <c r="AH213" s="136">
        <v>44831</v>
      </c>
      <c r="AI213" s="136">
        <v>44837</v>
      </c>
      <c r="AJ213" s="136">
        <v>44839</v>
      </c>
      <c r="AK213" s="136">
        <v>44839.417445798601</v>
      </c>
      <c r="AL213" s="136">
        <v>44861.417081909698</v>
      </c>
      <c r="AM213" s="136">
        <v>44861.418258368103</v>
      </c>
      <c r="AN213" s="136">
        <v>44869.475401932898</v>
      </c>
      <c r="AO213" s="136">
        <v>44873.419596990701</v>
      </c>
      <c r="AP213" s="136">
        <v>44873.421509409702</v>
      </c>
      <c r="AQ213" s="136">
        <v>44876.468594062499</v>
      </c>
      <c r="AR213" s="136"/>
      <c r="AS213" s="136">
        <v>44930</v>
      </c>
      <c r="AT213" s="132" t="s">
        <v>1174</v>
      </c>
    </row>
    <row r="214" spans="1:46" s="118" customFormat="1" ht="41.1" hidden="1" customHeight="1" x14ac:dyDescent="0.2">
      <c r="A214" s="127" t="s">
        <v>296</v>
      </c>
      <c r="B214" s="127" t="s">
        <v>331</v>
      </c>
      <c r="C214" s="127" t="s">
        <v>913</v>
      </c>
      <c r="D214" s="128">
        <v>558</v>
      </c>
      <c r="E214" s="127" t="s">
        <v>95</v>
      </c>
      <c r="F214" s="127" t="s">
        <v>1175</v>
      </c>
      <c r="G214" s="127" t="s">
        <v>1175</v>
      </c>
      <c r="H214" s="127" t="s">
        <v>300</v>
      </c>
      <c r="I214" s="127" t="s">
        <v>301</v>
      </c>
      <c r="J214" s="127" t="s">
        <v>312</v>
      </c>
      <c r="K214" s="127" t="s">
        <v>7</v>
      </c>
      <c r="L214" s="129">
        <v>5224670</v>
      </c>
      <c r="M214" s="129">
        <v>3483113.33</v>
      </c>
      <c r="N214" s="130">
        <v>2</v>
      </c>
      <c r="O214" s="129">
        <v>3483113.33</v>
      </c>
      <c r="P214" s="130">
        <v>2</v>
      </c>
      <c r="Q214" s="129">
        <v>3483113.33</v>
      </c>
      <c r="R214" s="130">
        <v>3035196.36</v>
      </c>
      <c r="S214" s="131"/>
      <c r="T214" s="127"/>
      <c r="U214" s="130"/>
      <c r="V214" s="129"/>
      <c r="W214" s="130"/>
      <c r="X214" s="129"/>
      <c r="Y214" s="130"/>
      <c r="Z214" s="129"/>
      <c r="AA214" s="130">
        <v>2</v>
      </c>
      <c r="AB214" s="129">
        <v>3483113.33</v>
      </c>
      <c r="AC214" s="130">
        <v>3945755.27</v>
      </c>
      <c r="AD214" s="123">
        <v>45100</v>
      </c>
      <c r="AE214" s="123">
        <v>45100.647348993101</v>
      </c>
      <c r="AF214" s="123">
        <v>45100</v>
      </c>
      <c r="AG214" s="123">
        <v>45118</v>
      </c>
      <c r="AH214" s="123"/>
      <c r="AI214" s="123">
        <v>45134</v>
      </c>
      <c r="AJ214" s="123">
        <v>45135</v>
      </c>
      <c r="AK214" s="123">
        <v>45135.520697372704</v>
      </c>
      <c r="AL214" s="123">
        <v>45196.4467546296</v>
      </c>
      <c r="AM214" s="123">
        <v>45196.447597604201</v>
      </c>
      <c r="AN214" s="123">
        <v>45224.451967557899</v>
      </c>
      <c r="AO214" s="123">
        <v>45224.485262766197</v>
      </c>
      <c r="AP214" s="123">
        <v>45224.496568287002</v>
      </c>
      <c r="AQ214" s="123">
        <v>45236.538167557897</v>
      </c>
      <c r="AR214" s="123">
        <v>45327.5</v>
      </c>
      <c r="AS214" s="123">
        <v>45308.508270370403</v>
      </c>
      <c r="AT214" s="127" t="s">
        <v>1176</v>
      </c>
    </row>
    <row r="215" spans="1:46" s="118" customFormat="1" ht="62.85" hidden="1" customHeight="1" x14ac:dyDescent="0.2">
      <c r="A215" s="132" t="s">
        <v>296</v>
      </c>
      <c r="B215" s="132" t="s">
        <v>297</v>
      </c>
      <c r="C215" s="132" t="s">
        <v>863</v>
      </c>
      <c r="D215" s="133">
        <v>559</v>
      </c>
      <c r="E215" s="132" t="s">
        <v>1177</v>
      </c>
      <c r="F215" s="132" t="s">
        <v>1178</v>
      </c>
      <c r="G215" s="132" t="s">
        <v>1179</v>
      </c>
      <c r="H215" s="132" t="s">
        <v>305</v>
      </c>
      <c r="I215" s="132" t="s">
        <v>301</v>
      </c>
      <c r="J215" s="132" t="s">
        <v>312</v>
      </c>
      <c r="K215" s="132" t="s">
        <v>17</v>
      </c>
      <c r="L215" s="134">
        <v>1230000</v>
      </c>
      <c r="M215" s="134">
        <v>615000</v>
      </c>
      <c r="N215" s="135">
        <v>1</v>
      </c>
      <c r="O215" s="134">
        <v>615000</v>
      </c>
      <c r="P215" s="135">
        <v>1</v>
      </c>
      <c r="Q215" s="134">
        <v>615000</v>
      </c>
      <c r="R215" s="135">
        <v>538130</v>
      </c>
      <c r="S215" s="137"/>
      <c r="T215" s="132"/>
      <c r="U215" s="135"/>
      <c r="V215" s="134"/>
      <c r="W215" s="135"/>
      <c r="X215" s="134"/>
      <c r="Y215" s="135"/>
      <c r="Z215" s="134"/>
      <c r="AA215" s="135"/>
      <c r="AB215" s="134"/>
      <c r="AC215" s="135"/>
      <c r="AD215" s="136">
        <v>44844</v>
      </c>
      <c r="AE215" s="136">
        <v>44844.713587500002</v>
      </c>
      <c r="AF215" s="136">
        <v>44845</v>
      </c>
      <c r="AG215" s="136">
        <v>44860</v>
      </c>
      <c r="AH215" s="136">
        <v>44866</v>
      </c>
      <c r="AI215" s="136">
        <v>44872</v>
      </c>
      <c r="AJ215" s="136">
        <v>44873</v>
      </c>
      <c r="AK215" s="136">
        <v>44873.466240775502</v>
      </c>
      <c r="AL215" s="136">
        <v>44883.419609641198</v>
      </c>
      <c r="AM215" s="136">
        <v>44883.419790046297</v>
      </c>
      <c r="AN215" s="136">
        <v>44894.518596412003</v>
      </c>
      <c r="AO215" s="136">
        <v>44897.399761574103</v>
      </c>
      <c r="AP215" s="136">
        <v>44897.407437766196</v>
      </c>
      <c r="AQ215" s="136">
        <v>44904.543767245399</v>
      </c>
      <c r="AR215" s="136"/>
      <c r="AS215" s="136">
        <v>45006</v>
      </c>
      <c r="AT215" s="132" t="s">
        <v>1180</v>
      </c>
    </row>
    <row r="216" spans="1:46" s="118" customFormat="1" ht="41.1" hidden="1" customHeight="1" x14ac:dyDescent="0.2">
      <c r="A216" s="127" t="s">
        <v>296</v>
      </c>
      <c r="B216" s="127" t="s">
        <v>340</v>
      </c>
      <c r="C216" s="127" t="s">
        <v>863</v>
      </c>
      <c r="D216" s="128">
        <v>561</v>
      </c>
      <c r="E216" s="127" t="s">
        <v>86</v>
      </c>
      <c r="F216" s="127" t="s">
        <v>86</v>
      </c>
      <c r="G216" s="127" t="s">
        <v>1181</v>
      </c>
      <c r="H216" s="127" t="s">
        <v>300</v>
      </c>
      <c r="I216" s="127" t="s">
        <v>301</v>
      </c>
      <c r="J216" s="127" t="s">
        <v>312</v>
      </c>
      <c r="K216" s="127" t="s">
        <v>26</v>
      </c>
      <c r="L216" s="129">
        <v>31262200</v>
      </c>
      <c r="M216" s="129">
        <v>31262200</v>
      </c>
      <c r="N216" s="130">
        <v>19</v>
      </c>
      <c r="O216" s="129">
        <v>31262200</v>
      </c>
      <c r="P216" s="130">
        <v>19</v>
      </c>
      <c r="Q216" s="129">
        <v>31262200</v>
      </c>
      <c r="R216" s="130">
        <v>25901940</v>
      </c>
      <c r="S216" s="131"/>
      <c r="T216" s="127"/>
      <c r="U216" s="130"/>
      <c r="V216" s="129"/>
      <c r="W216" s="130"/>
      <c r="X216" s="129"/>
      <c r="Y216" s="130"/>
      <c r="Z216" s="129"/>
      <c r="AA216" s="130">
        <v>19</v>
      </c>
      <c r="AB216" s="129">
        <v>31262200</v>
      </c>
      <c r="AC216" s="130">
        <v>26410066</v>
      </c>
      <c r="AD216" s="123">
        <v>44894</v>
      </c>
      <c r="AE216" s="123">
        <v>44895.523493090303</v>
      </c>
      <c r="AF216" s="123">
        <v>44895</v>
      </c>
      <c r="AG216" s="123">
        <v>44911</v>
      </c>
      <c r="AH216" s="123">
        <v>44937</v>
      </c>
      <c r="AI216" s="123">
        <v>44942</v>
      </c>
      <c r="AJ216" s="123">
        <v>44944</v>
      </c>
      <c r="AK216" s="123">
        <v>44944.418824768502</v>
      </c>
      <c r="AL216" s="123">
        <v>44994.609644131902</v>
      </c>
      <c r="AM216" s="123">
        <v>44994.610253159699</v>
      </c>
      <c r="AN216" s="123">
        <v>45273.666788738403</v>
      </c>
      <c r="AO216" s="123">
        <v>45274.637803703699</v>
      </c>
      <c r="AP216" s="123">
        <v>45274.677361770802</v>
      </c>
      <c r="AQ216" s="123">
        <v>45336.442884374999</v>
      </c>
      <c r="AR216" s="123">
        <v>45376.5</v>
      </c>
      <c r="AS216" s="123">
        <v>45414.703124849497</v>
      </c>
      <c r="AT216" s="127" t="s">
        <v>1182</v>
      </c>
    </row>
    <row r="217" spans="1:46" s="118" customFormat="1" ht="41.1" hidden="1" customHeight="1" x14ac:dyDescent="0.2">
      <c r="A217" s="132" t="s">
        <v>296</v>
      </c>
      <c r="B217" s="132" t="s">
        <v>340</v>
      </c>
      <c r="C217" s="132" t="s">
        <v>863</v>
      </c>
      <c r="D217" s="133">
        <v>562</v>
      </c>
      <c r="E217" s="132" t="s">
        <v>1183</v>
      </c>
      <c r="F217" s="132" t="s">
        <v>1184</v>
      </c>
      <c r="G217" s="132" t="s">
        <v>1185</v>
      </c>
      <c r="H217" s="132" t="s">
        <v>300</v>
      </c>
      <c r="I217" s="132" t="s">
        <v>319</v>
      </c>
      <c r="J217" s="132" t="s">
        <v>312</v>
      </c>
      <c r="K217" s="132" t="s">
        <v>26</v>
      </c>
      <c r="L217" s="134">
        <v>80096400</v>
      </c>
      <c r="M217" s="134">
        <v>80096400</v>
      </c>
      <c r="N217" s="135">
        <v>5</v>
      </c>
      <c r="O217" s="134">
        <v>80096400</v>
      </c>
      <c r="P217" s="135">
        <v>5</v>
      </c>
      <c r="Q217" s="134">
        <v>80096400</v>
      </c>
      <c r="R217" s="135">
        <v>22156416</v>
      </c>
      <c r="S217" s="137"/>
      <c r="T217" s="132"/>
      <c r="U217" s="135"/>
      <c r="V217" s="134"/>
      <c r="W217" s="135"/>
      <c r="X217" s="134"/>
      <c r="Y217" s="135"/>
      <c r="Z217" s="134"/>
      <c r="AA217" s="135">
        <v>5</v>
      </c>
      <c r="AB217" s="134">
        <v>80096400</v>
      </c>
      <c r="AC217" s="135">
        <v>23772654.800000001</v>
      </c>
      <c r="AD217" s="136">
        <v>44826</v>
      </c>
      <c r="AE217" s="136">
        <v>44827.417814317101</v>
      </c>
      <c r="AF217" s="136">
        <v>44881</v>
      </c>
      <c r="AG217" s="136">
        <v>44844</v>
      </c>
      <c r="AH217" s="136">
        <v>44855</v>
      </c>
      <c r="AI217" s="136">
        <v>44881</v>
      </c>
      <c r="AJ217" s="136">
        <v>44867</v>
      </c>
      <c r="AK217" s="136">
        <v>44867.418881562502</v>
      </c>
      <c r="AL217" s="136">
        <v>44936.626118634304</v>
      </c>
      <c r="AM217" s="136">
        <v>44936.628377280103</v>
      </c>
      <c r="AN217" s="136">
        <v>45001.529632754602</v>
      </c>
      <c r="AO217" s="136">
        <v>45001.607889502302</v>
      </c>
      <c r="AP217" s="136">
        <v>45001.621365891202</v>
      </c>
      <c r="AQ217" s="136">
        <v>45021.6312932523</v>
      </c>
      <c r="AR217" s="136">
        <v>45089.738888888904</v>
      </c>
      <c r="AS217" s="136">
        <v>45090.440738657402</v>
      </c>
      <c r="AT217" s="132" t="s">
        <v>1186</v>
      </c>
    </row>
    <row r="218" spans="1:46" s="118" customFormat="1" ht="41.1" hidden="1" customHeight="1" x14ac:dyDescent="0.2">
      <c r="A218" s="127" t="s">
        <v>296</v>
      </c>
      <c r="B218" s="127" t="s">
        <v>340</v>
      </c>
      <c r="C218" s="127" t="s">
        <v>863</v>
      </c>
      <c r="D218" s="128">
        <v>563</v>
      </c>
      <c r="E218" s="127" t="s">
        <v>88</v>
      </c>
      <c r="F218" s="127" t="s">
        <v>1187</v>
      </c>
      <c r="G218" s="127" t="s">
        <v>1187</v>
      </c>
      <c r="H218" s="127" t="s">
        <v>300</v>
      </c>
      <c r="I218" s="127" t="s">
        <v>319</v>
      </c>
      <c r="J218" s="127" t="s">
        <v>312</v>
      </c>
      <c r="K218" s="127" t="s">
        <v>26</v>
      </c>
      <c r="L218" s="129">
        <v>14828800</v>
      </c>
      <c r="M218" s="129">
        <v>14828800</v>
      </c>
      <c r="N218" s="130">
        <v>29</v>
      </c>
      <c r="O218" s="129">
        <v>14828800</v>
      </c>
      <c r="P218" s="130">
        <v>27</v>
      </c>
      <c r="Q218" s="129">
        <v>14666300</v>
      </c>
      <c r="R218" s="130">
        <v>8650429.8800000008</v>
      </c>
      <c r="S218" s="131"/>
      <c r="T218" s="127"/>
      <c r="U218" s="130">
        <v>2</v>
      </c>
      <c r="V218" s="129">
        <v>162500</v>
      </c>
      <c r="W218" s="130"/>
      <c r="X218" s="129"/>
      <c r="Y218" s="130"/>
      <c r="Z218" s="129"/>
      <c r="AA218" s="130">
        <v>27</v>
      </c>
      <c r="AB218" s="129">
        <v>14666300</v>
      </c>
      <c r="AC218" s="130">
        <v>8511719.6799999997</v>
      </c>
      <c r="AD218" s="123">
        <v>44922</v>
      </c>
      <c r="AE218" s="123">
        <v>44923.461658796303</v>
      </c>
      <c r="AF218" s="123"/>
      <c r="AG218" s="123">
        <v>44951</v>
      </c>
      <c r="AH218" s="123">
        <v>44973</v>
      </c>
      <c r="AI218" s="123">
        <v>44979</v>
      </c>
      <c r="AJ218" s="123">
        <v>44981</v>
      </c>
      <c r="AK218" s="123">
        <v>44981.418863425897</v>
      </c>
      <c r="AL218" s="123">
        <v>45063.4158839468</v>
      </c>
      <c r="AM218" s="123">
        <v>45063.418564351901</v>
      </c>
      <c r="AN218" s="123">
        <v>45308.420465509298</v>
      </c>
      <c r="AO218" s="123">
        <v>45309.429757754602</v>
      </c>
      <c r="AP218" s="123">
        <v>45309.474811689797</v>
      </c>
      <c r="AQ218" s="123">
        <v>45350.633343865702</v>
      </c>
      <c r="AR218" s="123">
        <v>45392.5</v>
      </c>
      <c r="AS218" s="123">
        <v>45406.532273645797</v>
      </c>
      <c r="AT218" s="127" t="s">
        <v>1188</v>
      </c>
    </row>
    <row r="219" spans="1:46" s="118" customFormat="1" ht="41.1" hidden="1" customHeight="1" x14ac:dyDescent="0.2">
      <c r="A219" s="132" t="s">
        <v>296</v>
      </c>
      <c r="B219" s="132" t="s">
        <v>340</v>
      </c>
      <c r="C219" s="132" t="s">
        <v>913</v>
      </c>
      <c r="D219" s="133">
        <v>564</v>
      </c>
      <c r="E219" s="132" t="s">
        <v>1189</v>
      </c>
      <c r="F219" s="132" t="s">
        <v>1190</v>
      </c>
      <c r="G219" s="132" t="s">
        <v>1191</v>
      </c>
      <c r="H219" s="132" t="s">
        <v>300</v>
      </c>
      <c r="I219" s="132" t="s">
        <v>319</v>
      </c>
      <c r="J219" s="132" t="s">
        <v>312</v>
      </c>
      <c r="K219" s="132" t="s">
        <v>26</v>
      </c>
      <c r="L219" s="134">
        <v>28678150</v>
      </c>
      <c r="M219" s="134">
        <v>28678150</v>
      </c>
      <c r="N219" s="135">
        <v>23</v>
      </c>
      <c r="O219" s="134">
        <v>28678150</v>
      </c>
      <c r="P219" s="135">
        <v>22</v>
      </c>
      <c r="Q219" s="134">
        <v>27328150</v>
      </c>
      <c r="R219" s="135">
        <v>17561850.899999999</v>
      </c>
      <c r="S219" s="137"/>
      <c r="T219" s="132"/>
      <c r="U219" s="135">
        <v>1</v>
      </c>
      <c r="V219" s="134">
        <v>1350000</v>
      </c>
      <c r="W219" s="135"/>
      <c r="X219" s="134"/>
      <c r="Y219" s="135"/>
      <c r="Z219" s="134"/>
      <c r="AA219" s="135">
        <v>22</v>
      </c>
      <c r="AB219" s="134">
        <v>27328150</v>
      </c>
      <c r="AC219" s="135">
        <v>17272701.300000001</v>
      </c>
      <c r="AD219" s="136">
        <v>45105</v>
      </c>
      <c r="AE219" s="136">
        <v>45105.606528553202</v>
      </c>
      <c r="AF219" s="136"/>
      <c r="AG219" s="136">
        <v>45129</v>
      </c>
      <c r="AH219" s="136">
        <v>45163</v>
      </c>
      <c r="AI219" s="136">
        <v>45170</v>
      </c>
      <c r="AJ219" s="136">
        <v>45173</v>
      </c>
      <c r="AK219" s="136">
        <v>45173.417664351902</v>
      </c>
      <c r="AL219" s="136">
        <v>45212.4289589931</v>
      </c>
      <c r="AM219" s="136">
        <v>45212.430372025497</v>
      </c>
      <c r="AN219" s="136">
        <v>45467.519298032399</v>
      </c>
      <c r="AO219" s="136">
        <v>45469.429859525502</v>
      </c>
      <c r="AP219" s="136">
        <v>45469.463908298603</v>
      </c>
      <c r="AQ219" s="136">
        <v>45517.692436805599</v>
      </c>
      <c r="AR219" s="136">
        <v>45561.5</v>
      </c>
      <c r="AS219" s="136">
        <v>45589.6535526968</v>
      </c>
      <c r="AT219" s="132" t="s">
        <v>1192</v>
      </c>
    </row>
    <row r="220" spans="1:46" s="118" customFormat="1" ht="41.1" hidden="1" customHeight="1" x14ac:dyDescent="0.2">
      <c r="A220" s="127" t="s">
        <v>296</v>
      </c>
      <c r="B220" s="127" t="s">
        <v>340</v>
      </c>
      <c r="C220" s="127" t="s">
        <v>913</v>
      </c>
      <c r="D220" s="128">
        <v>566</v>
      </c>
      <c r="E220" s="127" t="s">
        <v>1193</v>
      </c>
      <c r="F220" s="127" t="s">
        <v>1194</v>
      </c>
      <c r="G220" s="127" t="s">
        <v>1195</v>
      </c>
      <c r="H220" s="127" t="s">
        <v>300</v>
      </c>
      <c r="I220" s="127" t="s">
        <v>301</v>
      </c>
      <c r="J220" s="127" t="s">
        <v>312</v>
      </c>
      <c r="K220" s="127" t="s">
        <v>26</v>
      </c>
      <c r="L220" s="129">
        <v>58841920</v>
      </c>
      <c r="M220" s="129">
        <v>58841920</v>
      </c>
      <c r="N220" s="130">
        <v>13</v>
      </c>
      <c r="O220" s="129">
        <v>58841920</v>
      </c>
      <c r="P220" s="130">
        <v>13</v>
      </c>
      <c r="Q220" s="129">
        <v>58841920</v>
      </c>
      <c r="R220" s="130">
        <v>53958252.799999997</v>
      </c>
      <c r="S220" s="131"/>
      <c r="T220" s="127"/>
      <c r="U220" s="130"/>
      <c r="V220" s="129"/>
      <c r="W220" s="130"/>
      <c r="X220" s="129"/>
      <c r="Y220" s="130"/>
      <c r="Z220" s="129"/>
      <c r="AA220" s="130">
        <v>13</v>
      </c>
      <c r="AB220" s="129">
        <v>58841920</v>
      </c>
      <c r="AC220" s="130">
        <v>253919660</v>
      </c>
      <c r="AD220" s="123">
        <v>45098</v>
      </c>
      <c r="AE220" s="123">
        <v>45099.486681863396</v>
      </c>
      <c r="AF220" s="123">
        <v>45099</v>
      </c>
      <c r="AG220" s="123">
        <v>45120</v>
      </c>
      <c r="AH220" s="123"/>
      <c r="AI220" s="123">
        <v>45142</v>
      </c>
      <c r="AJ220" s="123">
        <v>45147</v>
      </c>
      <c r="AK220" s="123">
        <v>45147.420447881901</v>
      </c>
      <c r="AL220" s="123">
        <v>45190.437170717603</v>
      </c>
      <c r="AM220" s="123">
        <v>45190.440310532402</v>
      </c>
      <c r="AN220" s="123">
        <v>45405.419768321801</v>
      </c>
      <c r="AO220" s="123">
        <v>45405.423114351899</v>
      </c>
      <c r="AP220" s="123">
        <v>45405.433139270797</v>
      </c>
      <c r="AQ220" s="123">
        <v>45463.725384722202</v>
      </c>
      <c r="AR220" s="123">
        <v>45512.587500000001</v>
      </c>
      <c r="AS220" s="123">
        <v>45545.6766462616</v>
      </c>
      <c r="AT220" s="127" t="s">
        <v>1196</v>
      </c>
    </row>
    <row r="221" spans="1:46" s="118" customFormat="1" ht="41.1" hidden="1" customHeight="1" x14ac:dyDescent="0.2">
      <c r="A221" s="132" t="s">
        <v>296</v>
      </c>
      <c r="B221" s="132" t="s">
        <v>340</v>
      </c>
      <c r="C221" s="132" t="s">
        <v>863</v>
      </c>
      <c r="D221" s="133">
        <v>568</v>
      </c>
      <c r="E221" s="132" t="s">
        <v>1197</v>
      </c>
      <c r="F221" s="132" t="s">
        <v>1198</v>
      </c>
      <c r="G221" s="132" t="s">
        <v>1199</v>
      </c>
      <c r="H221" s="132" t="s">
        <v>300</v>
      </c>
      <c r="I221" s="132" t="s">
        <v>301</v>
      </c>
      <c r="J221" s="132" t="s">
        <v>312</v>
      </c>
      <c r="K221" s="132" t="s">
        <v>13</v>
      </c>
      <c r="L221" s="134">
        <v>22244315.120000001</v>
      </c>
      <c r="M221" s="134">
        <v>22244315.120000001</v>
      </c>
      <c r="N221" s="135">
        <v>3</v>
      </c>
      <c r="O221" s="134">
        <v>22244315.120000001</v>
      </c>
      <c r="P221" s="135">
        <v>3</v>
      </c>
      <c r="Q221" s="134">
        <v>22244315.120000001</v>
      </c>
      <c r="R221" s="135">
        <v>19089141</v>
      </c>
      <c r="S221" s="137"/>
      <c r="T221" s="132"/>
      <c r="U221" s="135"/>
      <c r="V221" s="134"/>
      <c r="W221" s="135"/>
      <c r="X221" s="134"/>
      <c r="Y221" s="135"/>
      <c r="Z221" s="134"/>
      <c r="AA221" s="135">
        <v>3</v>
      </c>
      <c r="AB221" s="134">
        <v>22244315.120000001</v>
      </c>
      <c r="AC221" s="135">
        <v>19677213.359999999</v>
      </c>
      <c r="AD221" s="136">
        <v>44917</v>
      </c>
      <c r="AE221" s="136">
        <v>44924.410906284698</v>
      </c>
      <c r="AF221" s="136">
        <v>44925</v>
      </c>
      <c r="AG221" s="136">
        <v>44949</v>
      </c>
      <c r="AH221" s="136">
        <v>44957</v>
      </c>
      <c r="AI221" s="136">
        <v>44963</v>
      </c>
      <c r="AJ221" s="136">
        <v>44965</v>
      </c>
      <c r="AK221" s="136">
        <v>44965.4178225695</v>
      </c>
      <c r="AL221" s="136">
        <v>45014.387166006898</v>
      </c>
      <c r="AM221" s="136">
        <v>45014.389719525498</v>
      </c>
      <c r="AN221" s="136">
        <v>45168.505104780103</v>
      </c>
      <c r="AO221" s="136">
        <v>45175.591409108798</v>
      </c>
      <c r="AP221" s="136">
        <v>45175.603255868104</v>
      </c>
      <c r="AQ221" s="136">
        <v>45194.491010532402</v>
      </c>
      <c r="AR221" s="136">
        <v>45273.515277777798</v>
      </c>
      <c r="AS221" s="136">
        <v>45275.431112812497</v>
      </c>
      <c r="AT221" s="132" t="s">
        <v>1200</v>
      </c>
    </row>
    <row r="222" spans="1:46" s="118" customFormat="1" ht="52.35" hidden="1" customHeight="1" x14ac:dyDescent="0.2">
      <c r="A222" s="127" t="s">
        <v>296</v>
      </c>
      <c r="B222" s="127" t="s">
        <v>340</v>
      </c>
      <c r="C222" s="127" t="s">
        <v>863</v>
      </c>
      <c r="D222" s="128">
        <v>569</v>
      </c>
      <c r="E222" s="127" t="s">
        <v>1201</v>
      </c>
      <c r="F222" s="127" t="s">
        <v>1202</v>
      </c>
      <c r="G222" s="127" t="s">
        <v>1203</v>
      </c>
      <c r="H222" s="127" t="s">
        <v>300</v>
      </c>
      <c r="I222" s="127" t="s">
        <v>311</v>
      </c>
      <c r="J222" s="127" t="s">
        <v>312</v>
      </c>
      <c r="K222" s="127" t="s">
        <v>178</v>
      </c>
      <c r="L222" s="129">
        <v>15843868</v>
      </c>
      <c r="M222" s="129">
        <v>15843868</v>
      </c>
      <c r="N222" s="130">
        <v>1</v>
      </c>
      <c r="O222" s="129">
        <v>15843868</v>
      </c>
      <c r="P222" s="130">
        <v>1</v>
      </c>
      <c r="Q222" s="129">
        <v>15843868</v>
      </c>
      <c r="R222" s="130">
        <v>15843868</v>
      </c>
      <c r="S222" s="131"/>
      <c r="T222" s="127"/>
      <c r="U222" s="130"/>
      <c r="V222" s="129"/>
      <c r="W222" s="130"/>
      <c r="X222" s="129"/>
      <c r="Y222" s="130"/>
      <c r="Z222" s="129"/>
      <c r="AA222" s="130">
        <v>1</v>
      </c>
      <c r="AB222" s="129">
        <v>15843868</v>
      </c>
      <c r="AC222" s="130">
        <v>15843868</v>
      </c>
      <c r="AD222" s="123">
        <v>44742</v>
      </c>
      <c r="AE222" s="123">
        <v>44743.438749305598</v>
      </c>
      <c r="AF222" s="123">
        <v>44744</v>
      </c>
      <c r="AG222" s="123">
        <v>44763</v>
      </c>
      <c r="AH222" s="123">
        <v>44763</v>
      </c>
      <c r="AI222" s="123">
        <v>44769</v>
      </c>
      <c r="AJ222" s="123">
        <v>44770</v>
      </c>
      <c r="AK222" s="123">
        <v>44770.422260798601</v>
      </c>
      <c r="AL222" s="123"/>
      <c r="AM222" s="123"/>
      <c r="AN222" s="123"/>
      <c r="AO222" s="123">
        <v>44770.438682951397</v>
      </c>
      <c r="AP222" s="123">
        <v>44770.451339236097</v>
      </c>
      <c r="AQ222" s="123">
        <v>44824.453114849501</v>
      </c>
      <c r="AR222" s="123">
        <v>44834</v>
      </c>
      <c r="AS222" s="123">
        <v>44834.4319567477</v>
      </c>
      <c r="AT222" s="127" t="s">
        <v>1204</v>
      </c>
    </row>
    <row r="223" spans="1:46" s="118" customFormat="1" ht="84.2" hidden="1" customHeight="1" x14ac:dyDescent="0.2">
      <c r="A223" s="132" t="s">
        <v>296</v>
      </c>
      <c r="B223" s="132" t="s">
        <v>331</v>
      </c>
      <c r="C223" s="132" t="s">
        <v>863</v>
      </c>
      <c r="D223" s="133">
        <v>570</v>
      </c>
      <c r="E223" s="132" t="s">
        <v>1205</v>
      </c>
      <c r="F223" s="132" t="s">
        <v>1206</v>
      </c>
      <c r="G223" s="132" t="s">
        <v>1207</v>
      </c>
      <c r="H223" s="132" t="s">
        <v>300</v>
      </c>
      <c r="I223" s="132" t="s">
        <v>301</v>
      </c>
      <c r="J223" s="132" t="s">
        <v>312</v>
      </c>
      <c r="K223" s="132" t="s">
        <v>13</v>
      </c>
      <c r="L223" s="134">
        <v>33016941</v>
      </c>
      <c r="M223" s="134">
        <v>33016941</v>
      </c>
      <c r="N223" s="135">
        <v>98</v>
      </c>
      <c r="O223" s="134">
        <v>33016941</v>
      </c>
      <c r="P223" s="135">
        <v>97</v>
      </c>
      <c r="Q223" s="134">
        <v>32973057</v>
      </c>
      <c r="R223" s="135">
        <v>15983807.960000001</v>
      </c>
      <c r="S223" s="137"/>
      <c r="T223" s="132"/>
      <c r="U223" s="135">
        <v>1</v>
      </c>
      <c r="V223" s="134">
        <v>43884</v>
      </c>
      <c r="W223" s="135"/>
      <c r="X223" s="134"/>
      <c r="Y223" s="135"/>
      <c r="Z223" s="134"/>
      <c r="AA223" s="135">
        <v>97</v>
      </c>
      <c r="AB223" s="134">
        <v>32973057</v>
      </c>
      <c r="AC223" s="135">
        <v>18881084.829999998</v>
      </c>
      <c r="AD223" s="136">
        <v>44860</v>
      </c>
      <c r="AE223" s="136">
        <v>44862.416940509298</v>
      </c>
      <c r="AF223" s="136">
        <v>44862</v>
      </c>
      <c r="AG223" s="136">
        <v>44881</v>
      </c>
      <c r="AH223" s="136">
        <v>44893</v>
      </c>
      <c r="AI223" s="136">
        <v>44900</v>
      </c>
      <c r="AJ223" s="136">
        <v>44902</v>
      </c>
      <c r="AK223" s="136">
        <v>44902.417388275499</v>
      </c>
      <c r="AL223" s="136"/>
      <c r="AM223" s="136"/>
      <c r="AN223" s="136"/>
      <c r="AO223" s="136">
        <v>44945.419274305597</v>
      </c>
      <c r="AP223" s="136">
        <v>44945.545982060197</v>
      </c>
      <c r="AQ223" s="136">
        <v>45020.527387071801</v>
      </c>
      <c r="AR223" s="136">
        <v>45084.440277777801</v>
      </c>
      <c r="AS223" s="136">
        <v>45096.627863275498</v>
      </c>
      <c r="AT223" s="132" t="s">
        <v>1208</v>
      </c>
    </row>
    <row r="224" spans="1:46" s="118" customFormat="1" ht="41.1" hidden="1" customHeight="1" x14ac:dyDescent="0.2">
      <c r="A224" s="127" t="s">
        <v>296</v>
      </c>
      <c r="B224" s="127" t="s">
        <v>340</v>
      </c>
      <c r="C224" s="127" t="s">
        <v>863</v>
      </c>
      <c r="D224" s="128">
        <v>572</v>
      </c>
      <c r="E224" s="127" t="s">
        <v>1209</v>
      </c>
      <c r="F224" s="127" t="s">
        <v>1210</v>
      </c>
      <c r="G224" s="127" t="s">
        <v>1211</v>
      </c>
      <c r="H224" s="127" t="s">
        <v>300</v>
      </c>
      <c r="I224" s="127" t="s">
        <v>301</v>
      </c>
      <c r="J224" s="127" t="s">
        <v>312</v>
      </c>
      <c r="K224" s="127" t="s">
        <v>8</v>
      </c>
      <c r="L224" s="129">
        <v>29640000</v>
      </c>
      <c r="M224" s="129">
        <v>29640000</v>
      </c>
      <c r="N224" s="130">
        <v>2</v>
      </c>
      <c r="O224" s="129">
        <v>29640000</v>
      </c>
      <c r="P224" s="130">
        <v>2</v>
      </c>
      <c r="Q224" s="129">
        <v>29640000</v>
      </c>
      <c r="R224" s="130">
        <v>28622000</v>
      </c>
      <c r="S224" s="131"/>
      <c r="T224" s="127"/>
      <c r="U224" s="130"/>
      <c r="V224" s="129"/>
      <c r="W224" s="130"/>
      <c r="X224" s="129"/>
      <c r="Y224" s="130"/>
      <c r="Z224" s="129"/>
      <c r="AA224" s="130">
        <v>2</v>
      </c>
      <c r="AB224" s="129">
        <v>29640000</v>
      </c>
      <c r="AC224" s="130">
        <v>32354460</v>
      </c>
      <c r="AD224" s="123">
        <v>44879</v>
      </c>
      <c r="AE224" s="123">
        <v>44879.699734409704</v>
      </c>
      <c r="AF224" s="123">
        <v>44880</v>
      </c>
      <c r="AG224" s="123">
        <v>44902</v>
      </c>
      <c r="AH224" s="123">
        <v>44909</v>
      </c>
      <c r="AI224" s="123">
        <v>44916</v>
      </c>
      <c r="AJ224" s="123">
        <v>44917</v>
      </c>
      <c r="AK224" s="123">
        <v>44917.4186779745</v>
      </c>
      <c r="AL224" s="123">
        <v>44956.628873344896</v>
      </c>
      <c r="AM224" s="123">
        <v>44956.6337951389</v>
      </c>
      <c r="AN224" s="123">
        <v>44995.397031250002</v>
      </c>
      <c r="AO224" s="123">
        <v>44995.438688888898</v>
      </c>
      <c r="AP224" s="123">
        <v>44995.445144363403</v>
      </c>
      <c r="AQ224" s="123">
        <v>45005.618600925904</v>
      </c>
      <c r="AR224" s="123">
        <v>45062.398611111101</v>
      </c>
      <c r="AS224" s="123">
        <v>45077.4267624653</v>
      </c>
      <c r="AT224" s="127" t="s">
        <v>1212</v>
      </c>
    </row>
    <row r="225" spans="1:46" s="118" customFormat="1" ht="41.1" hidden="1" customHeight="1" x14ac:dyDescent="0.2">
      <c r="A225" s="132" t="s">
        <v>296</v>
      </c>
      <c r="B225" s="132" t="s">
        <v>340</v>
      </c>
      <c r="C225" s="132" t="s">
        <v>863</v>
      </c>
      <c r="D225" s="133">
        <v>573</v>
      </c>
      <c r="E225" s="132" t="s">
        <v>1213</v>
      </c>
      <c r="F225" s="132" t="s">
        <v>1214</v>
      </c>
      <c r="G225" s="132" t="s">
        <v>1215</v>
      </c>
      <c r="H225" s="132" t="s">
        <v>300</v>
      </c>
      <c r="I225" s="132" t="s">
        <v>301</v>
      </c>
      <c r="J225" s="132" t="s">
        <v>312</v>
      </c>
      <c r="K225" s="132" t="s">
        <v>8</v>
      </c>
      <c r="L225" s="134">
        <v>33044427</v>
      </c>
      <c r="M225" s="134">
        <v>33044427</v>
      </c>
      <c r="N225" s="135">
        <v>24</v>
      </c>
      <c r="O225" s="134">
        <v>33044427</v>
      </c>
      <c r="P225" s="135">
        <v>24</v>
      </c>
      <c r="Q225" s="134">
        <v>33044427</v>
      </c>
      <c r="R225" s="135">
        <v>20039184</v>
      </c>
      <c r="S225" s="137"/>
      <c r="T225" s="132"/>
      <c r="U225" s="135"/>
      <c r="V225" s="134"/>
      <c r="W225" s="135"/>
      <c r="X225" s="134"/>
      <c r="Y225" s="135"/>
      <c r="Z225" s="134"/>
      <c r="AA225" s="135">
        <v>24</v>
      </c>
      <c r="AB225" s="134">
        <v>33044427</v>
      </c>
      <c r="AC225" s="135">
        <v>21206192.960000001</v>
      </c>
      <c r="AD225" s="136">
        <v>44923</v>
      </c>
      <c r="AE225" s="136">
        <v>44924.468104050902</v>
      </c>
      <c r="AF225" s="136">
        <v>44924</v>
      </c>
      <c r="AG225" s="136">
        <v>44965</v>
      </c>
      <c r="AH225" s="136">
        <v>44970</v>
      </c>
      <c r="AI225" s="136">
        <v>44977</v>
      </c>
      <c r="AJ225" s="136">
        <v>44979</v>
      </c>
      <c r="AK225" s="136">
        <v>44979.420886145803</v>
      </c>
      <c r="AL225" s="136">
        <v>45013.650870254598</v>
      </c>
      <c r="AM225" s="136">
        <v>45013.651410960701</v>
      </c>
      <c r="AN225" s="136">
        <v>45265.413217245397</v>
      </c>
      <c r="AO225" s="136">
        <v>45265.419932291697</v>
      </c>
      <c r="AP225" s="136">
        <v>45265.465013344903</v>
      </c>
      <c r="AQ225" s="136">
        <v>45322.428122453697</v>
      </c>
      <c r="AR225" s="136">
        <v>45362.5</v>
      </c>
      <c r="AS225" s="136">
        <v>45391.711436805599</v>
      </c>
      <c r="AT225" s="132" t="s">
        <v>1216</v>
      </c>
    </row>
    <row r="226" spans="1:46" s="118" customFormat="1" ht="41.1" hidden="1" customHeight="1" x14ac:dyDescent="0.2">
      <c r="A226" s="127" t="s">
        <v>296</v>
      </c>
      <c r="B226" s="127" t="s">
        <v>201</v>
      </c>
      <c r="C226" s="127" t="s">
        <v>863</v>
      </c>
      <c r="D226" s="128">
        <v>574</v>
      </c>
      <c r="E226" s="127" t="s">
        <v>1217</v>
      </c>
      <c r="F226" s="127" t="s">
        <v>1218</v>
      </c>
      <c r="G226" s="127" t="s">
        <v>1218</v>
      </c>
      <c r="H226" s="127" t="s">
        <v>300</v>
      </c>
      <c r="I226" s="127" t="s">
        <v>319</v>
      </c>
      <c r="J226" s="127" t="s">
        <v>312</v>
      </c>
      <c r="K226" s="127" t="s">
        <v>14</v>
      </c>
      <c r="L226" s="129">
        <v>12060000</v>
      </c>
      <c r="M226" s="129">
        <v>12060000</v>
      </c>
      <c r="N226" s="130">
        <v>5</v>
      </c>
      <c r="O226" s="129">
        <v>12060000</v>
      </c>
      <c r="P226" s="130">
        <v>5</v>
      </c>
      <c r="Q226" s="129">
        <v>12060000</v>
      </c>
      <c r="R226" s="130">
        <v>11331150</v>
      </c>
      <c r="S226" s="131"/>
      <c r="T226" s="127"/>
      <c r="U226" s="130"/>
      <c r="V226" s="129"/>
      <c r="W226" s="130"/>
      <c r="X226" s="129"/>
      <c r="Y226" s="130"/>
      <c r="Z226" s="129"/>
      <c r="AA226" s="130">
        <v>5</v>
      </c>
      <c r="AB226" s="129">
        <v>12060000</v>
      </c>
      <c r="AC226" s="130">
        <v>11481150</v>
      </c>
      <c r="AD226" s="123">
        <v>44651</v>
      </c>
      <c r="AE226" s="123">
        <v>44651.663851006902</v>
      </c>
      <c r="AF226" s="123"/>
      <c r="AG226" s="123">
        <v>44659</v>
      </c>
      <c r="AH226" s="123">
        <v>44664</v>
      </c>
      <c r="AI226" s="123">
        <v>44672</v>
      </c>
      <c r="AJ226" s="123">
        <v>44673</v>
      </c>
      <c r="AK226" s="123">
        <v>44673.4182709491</v>
      </c>
      <c r="AL226" s="123"/>
      <c r="AM226" s="123"/>
      <c r="AN226" s="123"/>
      <c r="AO226" s="123">
        <v>44677.482526620399</v>
      </c>
      <c r="AP226" s="123">
        <v>44677.490481713001</v>
      </c>
      <c r="AQ226" s="123">
        <v>44687.4940657755</v>
      </c>
      <c r="AR226" s="123">
        <v>44718.588194444397</v>
      </c>
      <c r="AS226" s="123">
        <v>44727.428167361097</v>
      </c>
      <c r="AT226" s="127" t="s">
        <v>1219</v>
      </c>
    </row>
    <row r="227" spans="1:46" s="118" customFormat="1" ht="41.1" hidden="1" customHeight="1" x14ac:dyDescent="0.2">
      <c r="A227" s="132" t="s">
        <v>296</v>
      </c>
      <c r="B227" s="132" t="s">
        <v>201</v>
      </c>
      <c r="C227" s="132" t="s">
        <v>863</v>
      </c>
      <c r="D227" s="133">
        <v>576</v>
      </c>
      <c r="E227" s="132" t="s">
        <v>1220</v>
      </c>
      <c r="F227" s="132" t="s">
        <v>1221</v>
      </c>
      <c r="G227" s="132" t="s">
        <v>1222</v>
      </c>
      <c r="H227" s="132" t="s">
        <v>300</v>
      </c>
      <c r="I227" s="132" t="s">
        <v>319</v>
      </c>
      <c r="J227" s="132" t="s">
        <v>312</v>
      </c>
      <c r="K227" s="132" t="s">
        <v>14</v>
      </c>
      <c r="L227" s="134">
        <v>54822282.32</v>
      </c>
      <c r="M227" s="134">
        <v>54822282.32</v>
      </c>
      <c r="N227" s="135">
        <v>4</v>
      </c>
      <c r="O227" s="134">
        <v>54822282.32</v>
      </c>
      <c r="P227" s="135">
        <v>4</v>
      </c>
      <c r="Q227" s="134">
        <v>54822282.32</v>
      </c>
      <c r="R227" s="135">
        <v>41229975.049999997</v>
      </c>
      <c r="S227" s="137"/>
      <c r="T227" s="132"/>
      <c r="U227" s="135"/>
      <c r="V227" s="134"/>
      <c r="W227" s="135"/>
      <c r="X227" s="134"/>
      <c r="Y227" s="135"/>
      <c r="Z227" s="134"/>
      <c r="AA227" s="135">
        <v>4</v>
      </c>
      <c r="AB227" s="134">
        <v>54822282.32</v>
      </c>
      <c r="AC227" s="135">
        <v>106955173.69</v>
      </c>
      <c r="AD227" s="136">
        <v>44909</v>
      </c>
      <c r="AE227" s="136">
        <v>44909.7178039352</v>
      </c>
      <c r="AF227" s="136"/>
      <c r="AG227" s="136">
        <v>44925</v>
      </c>
      <c r="AH227" s="136">
        <v>44931</v>
      </c>
      <c r="AI227" s="136">
        <v>44939</v>
      </c>
      <c r="AJ227" s="136">
        <v>44943</v>
      </c>
      <c r="AK227" s="136">
        <v>44943.430984988401</v>
      </c>
      <c r="AL227" s="136"/>
      <c r="AM227" s="136"/>
      <c r="AN227" s="136"/>
      <c r="AO227" s="136">
        <v>44944.462668784698</v>
      </c>
      <c r="AP227" s="136">
        <v>44944.518159872699</v>
      </c>
      <c r="AQ227" s="136">
        <v>44960.693469907397</v>
      </c>
      <c r="AR227" s="136">
        <v>45005.409722222197</v>
      </c>
      <c r="AS227" s="136">
        <v>44973.4838515394</v>
      </c>
      <c r="AT227" s="132" t="s">
        <v>1223</v>
      </c>
    </row>
    <row r="228" spans="1:46" s="118" customFormat="1" ht="52.35" hidden="1" customHeight="1" x14ac:dyDescent="0.2">
      <c r="A228" s="127" t="s">
        <v>296</v>
      </c>
      <c r="B228" s="127" t="s">
        <v>201</v>
      </c>
      <c r="C228" s="127" t="s">
        <v>863</v>
      </c>
      <c r="D228" s="128">
        <v>577</v>
      </c>
      <c r="E228" s="127" t="s">
        <v>1224</v>
      </c>
      <c r="F228" s="127" t="s">
        <v>1225</v>
      </c>
      <c r="G228" s="127" t="s">
        <v>1226</v>
      </c>
      <c r="H228" s="127" t="s">
        <v>300</v>
      </c>
      <c r="I228" s="127" t="s">
        <v>319</v>
      </c>
      <c r="J228" s="127" t="s">
        <v>306</v>
      </c>
      <c r="K228" s="127" t="s">
        <v>9</v>
      </c>
      <c r="L228" s="129">
        <v>2692066651.6100001</v>
      </c>
      <c r="M228" s="129">
        <v>2692066651.6100001</v>
      </c>
      <c r="N228" s="130">
        <v>940</v>
      </c>
      <c r="O228" s="129">
        <v>2692066651.6100001</v>
      </c>
      <c r="P228" s="130">
        <v>797</v>
      </c>
      <c r="Q228" s="129">
        <v>2598846748.3800001</v>
      </c>
      <c r="R228" s="130">
        <v>2487837843.4699998</v>
      </c>
      <c r="S228" s="131"/>
      <c r="T228" s="127"/>
      <c r="U228" s="130">
        <v>143</v>
      </c>
      <c r="V228" s="129">
        <v>93219903.230000004</v>
      </c>
      <c r="W228" s="130"/>
      <c r="X228" s="129"/>
      <c r="Y228" s="130"/>
      <c r="Z228" s="129"/>
      <c r="AA228" s="130">
        <v>787</v>
      </c>
      <c r="AB228" s="129">
        <v>2589653450.8000002</v>
      </c>
      <c r="AC228" s="130">
        <v>2502460019.7399998</v>
      </c>
      <c r="AD228" s="123">
        <v>44844</v>
      </c>
      <c r="AE228" s="123">
        <v>44845.387824224497</v>
      </c>
      <c r="AF228" s="123"/>
      <c r="AG228" s="123">
        <v>44855</v>
      </c>
      <c r="AH228" s="123"/>
      <c r="AI228" s="123">
        <v>44876</v>
      </c>
      <c r="AJ228" s="123">
        <v>44879</v>
      </c>
      <c r="AK228" s="123">
        <v>44879.396934409699</v>
      </c>
      <c r="AL228" s="123"/>
      <c r="AM228" s="123"/>
      <c r="AN228" s="123"/>
      <c r="AO228" s="123">
        <v>44883.402481562502</v>
      </c>
      <c r="AP228" s="123">
        <v>44896.536537731503</v>
      </c>
      <c r="AQ228" s="123">
        <v>44915.8372123843</v>
      </c>
      <c r="AR228" s="123">
        <v>44945.421527777798</v>
      </c>
      <c r="AS228" s="123"/>
      <c r="AT228" s="127" t="s">
        <v>1227</v>
      </c>
    </row>
    <row r="229" spans="1:46" s="118" customFormat="1" ht="41.1" hidden="1" customHeight="1" x14ac:dyDescent="0.2">
      <c r="A229" s="132" t="s">
        <v>296</v>
      </c>
      <c r="B229" s="132" t="s">
        <v>201</v>
      </c>
      <c r="C229" s="132" t="s">
        <v>913</v>
      </c>
      <c r="D229" s="133">
        <v>579</v>
      </c>
      <c r="E229" s="132" t="s">
        <v>1228</v>
      </c>
      <c r="F229" s="132" t="s">
        <v>1229</v>
      </c>
      <c r="G229" s="132" t="s">
        <v>1230</v>
      </c>
      <c r="H229" s="132" t="s">
        <v>300</v>
      </c>
      <c r="I229" s="132" t="s">
        <v>311</v>
      </c>
      <c r="J229" s="132" t="s">
        <v>312</v>
      </c>
      <c r="K229" s="132" t="s">
        <v>14</v>
      </c>
      <c r="L229" s="134">
        <v>20480860</v>
      </c>
      <c r="M229" s="134">
        <v>20480860</v>
      </c>
      <c r="N229" s="135">
        <v>6</v>
      </c>
      <c r="O229" s="134">
        <v>20480860</v>
      </c>
      <c r="P229" s="135">
        <v>6</v>
      </c>
      <c r="Q229" s="134">
        <v>20480860</v>
      </c>
      <c r="R229" s="135">
        <v>20257683.75</v>
      </c>
      <c r="S229" s="137"/>
      <c r="T229" s="132"/>
      <c r="U229" s="135"/>
      <c r="V229" s="134"/>
      <c r="W229" s="135"/>
      <c r="X229" s="134"/>
      <c r="Y229" s="135"/>
      <c r="Z229" s="134"/>
      <c r="AA229" s="135">
        <v>6</v>
      </c>
      <c r="AB229" s="134">
        <v>20480860</v>
      </c>
      <c r="AC229" s="135">
        <v>20518306.789999999</v>
      </c>
      <c r="AD229" s="136">
        <v>45072</v>
      </c>
      <c r="AE229" s="136">
        <v>45075.4142935532</v>
      </c>
      <c r="AF229" s="136">
        <v>45075</v>
      </c>
      <c r="AG229" s="136">
        <v>45084</v>
      </c>
      <c r="AH229" s="136"/>
      <c r="AI229" s="136">
        <v>45092</v>
      </c>
      <c r="AJ229" s="136">
        <v>45093</v>
      </c>
      <c r="AK229" s="136">
        <v>45093.420322418999</v>
      </c>
      <c r="AL229" s="136"/>
      <c r="AM229" s="136"/>
      <c r="AN229" s="136"/>
      <c r="AO229" s="136">
        <v>45093.443957407399</v>
      </c>
      <c r="AP229" s="136">
        <v>45093.481600810199</v>
      </c>
      <c r="AQ229" s="136">
        <v>45096.438321875001</v>
      </c>
      <c r="AR229" s="136">
        <v>45126.3527777778</v>
      </c>
      <c r="AS229" s="136">
        <v>45131.471533252297</v>
      </c>
      <c r="AT229" s="132" t="s">
        <v>1231</v>
      </c>
    </row>
    <row r="230" spans="1:46" s="118" customFormat="1" ht="41.1" hidden="1" customHeight="1" x14ac:dyDescent="0.2">
      <c r="A230" s="127" t="s">
        <v>296</v>
      </c>
      <c r="B230" s="127" t="s">
        <v>201</v>
      </c>
      <c r="C230" s="127" t="s">
        <v>863</v>
      </c>
      <c r="D230" s="128">
        <v>580</v>
      </c>
      <c r="E230" s="127" t="s">
        <v>1232</v>
      </c>
      <c r="F230" s="127" t="s">
        <v>1233</v>
      </c>
      <c r="G230" s="127" t="s">
        <v>1234</v>
      </c>
      <c r="H230" s="127" t="s">
        <v>300</v>
      </c>
      <c r="I230" s="127" t="s">
        <v>319</v>
      </c>
      <c r="J230" s="127" t="s">
        <v>312</v>
      </c>
      <c r="K230" s="127" t="s">
        <v>9</v>
      </c>
      <c r="L230" s="129">
        <v>55104739.049999997</v>
      </c>
      <c r="M230" s="129">
        <v>55104739.049999997</v>
      </c>
      <c r="N230" s="130">
        <v>38</v>
      </c>
      <c r="O230" s="129">
        <v>55104739.049999997</v>
      </c>
      <c r="P230" s="130">
        <v>36</v>
      </c>
      <c r="Q230" s="129">
        <v>54563024.799999997</v>
      </c>
      <c r="R230" s="130">
        <v>50869104.210000001</v>
      </c>
      <c r="S230" s="131"/>
      <c r="T230" s="127"/>
      <c r="U230" s="130">
        <v>2</v>
      </c>
      <c r="V230" s="129">
        <v>541714.25</v>
      </c>
      <c r="W230" s="130"/>
      <c r="X230" s="129"/>
      <c r="Y230" s="130"/>
      <c r="Z230" s="129"/>
      <c r="AA230" s="130">
        <v>36</v>
      </c>
      <c r="AB230" s="129">
        <v>54563024.799999997</v>
      </c>
      <c r="AC230" s="130">
        <v>57842650.939999998</v>
      </c>
      <c r="AD230" s="123">
        <v>44704</v>
      </c>
      <c r="AE230" s="123">
        <v>44704.721502662003</v>
      </c>
      <c r="AF230" s="123"/>
      <c r="AG230" s="123">
        <v>44718</v>
      </c>
      <c r="AH230" s="123"/>
      <c r="AI230" s="123">
        <v>44732</v>
      </c>
      <c r="AJ230" s="123">
        <v>44733</v>
      </c>
      <c r="AK230" s="123">
        <v>44733.432955902797</v>
      </c>
      <c r="AL230" s="123"/>
      <c r="AM230" s="123"/>
      <c r="AN230" s="123"/>
      <c r="AO230" s="123">
        <v>44733.634672766202</v>
      </c>
      <c r="AP230" s="123">
        <v>44734.562871875001</v>
      </c>
      <c r="AQ230" s="123">
        <v>44757.676640937498</v>
      </c>
      <c r="AR230" s="123">
        <v>44769.717361111099</v>
      </c>
      <c r="AS230" s="123">
        <v>44839.572431631903</v>
      </c>
      <c r="AT230" s="127" t="s">
        <v>1235</v>
      </c>
    </row>
    <row r="231" spans="1:46" s="118" customFormat="1" ht="52.35" hidden="1" customHeight="1" x14ac:dyDescent="0.2">
      <c r="A231" s="132" t="s">
        <v>296</v>
      </c>
      <c r="B231" s="132" t="s">
        <v>297</v>
      </c>
      <c r="C231" s="132" t="s">
        <v>863</v>
      </c>
      <c r="D231" s="133">
        <v>581</v>
      </c>
      <c r="E231" s="132" t="s">
        <v>1236</v>
      </c>
      <c r="F231" s="132" t="s">
        <v>1237</v>
      </c>
      <c r="G231" s="132" t="s">
        <v>1238</v>
      </c>
      <c r="H231" s="132" t="s">
        <v>300</v>
      </c>
      <c r="I231" s="132" t="s">
        <v>301</v>
      </c>
      <c r="J231" s="132" t="s">
        <v>312</v>
      </c>
      <c r="K231" s="132" t="s">
        <v>10</v>
      </c>
      <c r="L231" s="134">
        <v>1717000</v>
      </c>
      <c r="M231" s="134">
        <v>1717000</v>
      </c>
      <c r="N231" s="135">
        <v>1</v>
      </c>
      <c r="O231" s="134">
        <v>1717000</v>
      </c>
      <c r="P231" s="135">
        <v>1</v>
      </c>
      <c r="Q231" s="134">
        <v>1717000</v>
      </c>
      <c r="R231" s="135">
        <v>1104939.97</v>
      </c>
      <c r="S231" s="137"/>
      <c r="T231" s="132"/>
      <c r="U231" s="135"/>
      <c r="V231" s="134"/>
      <c r="W231" s="135"/>
      <c r="X231" s="134"/>
      <c r="Y231" s="135"/>
      <c r="Z231" s="134"/>
      <c r="AA231" s="135">
        <v>1</v>
      </c>
      <c r="AB231" s="134">
        <v>1717000</v>
      </c>
      <c r="AC231" s="135">
        <v>1717000</v>
      </c>
      <c r="AD231" s="136">
        <v>44833</v>
      </c>
      <c r="AE231" s="136">
        <v>44833.748299849503</v>
      </c>
      <c r="AF231" s="136">
        <v>44833</v>
      </c>
      <c r="AG231" s="136">
        <v>44854</v>
      </c>
      <c r="AH231" s="136">
        <v>44867</v>
      </c>
      <c r="AI231" s="136">
        <v>44873</v>
      </c>
      <c r="AJ231" s="136">
        <v>44874</v>
      </c>
      <c r="AK231" s="136">
        <v>44874.403405555597</v>
      </c>
      <c r="AL231" s="136">
        <v>44970.464799039401</v>
      </c>
      <c r="AM231" s="136">
        <v>44970.465116319399</v>
      </c>
      <c r="AN231" s="136">
        <v>44998.652646180599</v>
      </c>
      <c r="AO231" s="136">
        <v>45002.486828506902</v>
      </c>
      <c r="AP231" s="136">
        <v>45002.494270104202</v>
      </c>
      <c r="AQ231" s="136">
        <v>45062.652905208299</v>
      </c>
      <c r="AR231" s="136">
        <v>45140.679861111101</v>
      </c>
      <c r="AS231" s="136">
        <v>45129.844353703702</v>
      </c>
      <c r="AT231" s="132" t="s">
        <v>1239</v>
      </c>
    </row>
    <row r="232" spans="1:46" s="118" customFormat="1" ht="52.35" hidden="1" customHeight="1" x14ac:dyDescent="0.2">
      <c r="A232" s="127" t="s">
        <v>296</v>
      </c>
      <c r="B232" s="127" t="s">
        <v>297</v>
      </c>
      <c r="C232" s="127" t="s">
        <v>863</v>
      </c>
      <c r="D232" s="128">
        <v>583</v>
      </c>
      <c r="E232" s="127" t="s">
        <v>1240</v>
      </c>
      <c r="F232" s="127" t="s">
        <v>1241</v>
      </c>
      <c r="G232" s="127" t="s">
        <v>1242</v>
      </c>
      <c r="H232" s="127" t="s">
        <v>300</v>
      </c>
      <c r="I232" s="127" t="s">
        <v>311</v>
      </c>
      <c r="J232" s="127" t="s">
        <v>312</v>
      </c>
      <c r="K232" s="127" t="s">
        <v>15</v>
      </c>
      <c r="L232" s="129">
        <v>89988474.439999998</v>
      </c>
      <c r="M232" s="129">
        <v>89988474.439999998</v>
      </c>
      <c r="N232" s="130">
        <v>21</v>
      </c>
      <c r="O232" s="129">
        <v>89988474.439999998</v>
      </c>
      <c r="P232" s="130">
        <v>21</v>
      </c>
      <c r="Q232" s="129">
        <v>89988474.439999998</v>
      </c>
      <c r="R232" s="130">
        <v>89083906.879999995</v>
      </c>
      <c r="S232" s="131"/>
      <c r="T232" s="127"/>
      <c r="U232" s="130"/>
      <c r="V232" s="129"/>
      <c r="W232" s="130"/>
      <c r="X232" s="129"/>
      <c r="Y232" s="130"/>
      <c r="Z232" s="129"/>
      <c r="AA232" s="130">
        <v>20</v>
      </c>
      <c r="AB232" s="129">
        <v>89297878.640000001</v>
      </c>
      <c r="AC232" s="130">
        <v>1835400</v>
      </c>
      <c r="AD232" s="123">
        <v>44882</v>
      </c>
      <c r="AE232" s="123">
        <v>44882.7116389699</v>
      </c>
      <c r="AF232" s="123">
        <v>44882</v>
      </c>
      <c r="AG232" s="123">
        <v>44890</v>
      </c>
      <c r="AH232" s="123"/>
      <c r="AI232" s="123">
        <v>44895</v>
      </c>
      <c r="AJ232" s="123">
        <v>44896</v>
      </c>
      <c r="AK232" s="123">
        <v>44896.635282025498</v>
      </c>
      <c r="AL232" s="123"/>
      <c r="AM232" s="123"/>
      <c r="AN232" s="123"/>
      <c r="AO232" s="123">
        <v>44896.6592487616</v>
      </c>
      <c r="AP232" s="123">
        <v>44907.6957253125</v>
      </c>
      <c r="AQ232" s="123">
        <v>44910.528917557902</v>
      </c>
      <c r="AR232" s="123">
        <v>44927</v>
      </c>
      <c r="AS232" s="123">
        <v>44933.609681516202</v>
      </c>
      <c r="AT232" s="127" t="s">
        <v>1243</v>
      </c>
    </row>
    <row r="233" spans="1:46" s="118" customFormat="1" ht="52.35" hidden="1" customHeight="1" x14ac:dyDescent="0.2">
      <c r="A233" s="132" t="s">
        <v>296</v>
      </c>
      <c r="B233" s="132" t="s">
        <v>297</v>
      </c>
      <c r="C233" s="132" t="s">
        <v>863</v>
      </c>
      <c r="D233" s="133">
        <v>584</v>
      </c>
      <c r="E233" s="132" t="s">
        <v>1244</v>
      </c>
      <c r="F233" s="132" t="s">
        <v>1245</v>
      </c>
      <c r="G233" s="132" t="s">
        <v>1246</v>
      </c>
      <c r="H233" s="132" t="s">
        <v>300</v>
      </c>
      <c r="I233" s="132" t="s">
        <v>301</v>
      </c>
      <c r="J233" s="132" t="s">
        <v>312</v>
      </c>
      <c r="K233" s="132" t="s">
        <v>20</v>
      </c>
      <c r="L233" s="134">
        <v>1800000</v>
      </c>
      <c r="M233" s="134">
        <v>1800000</v>
      </c>
      <c r="N233" s="135">
        <v>1</v>
      </c>
      <c r="O233" s="134">
        <v>1800000</v>
      </c>
      <c r="P233" s="135">
        <v>1</v>
      </c>
      <c r="Q233" s="134">
        <v>1800000</v>
      </c>
      <c r="R233" s="135">
        <v>1481993</v>
      </c>
      <c r="S233" s="137"/>
      <c r="T233" s="132"/>
      <c r="U233" s="135"/>
      <c r="V233" s="134"/>
      <c r="W233" s="135"/>
      <c r="X233" s="134"/>
      <c r="Y233" s="135"/>
      <c r="Z233" s="134"/>
      <c r="AA233" s="135">
        <v>1</v>
      </c>
      <c r="AB233" s="134">
        <v>1800000</v>
      </c>
      <c r="AC233" s="135">
        <v>1800000</v>
      </c>
      <c r="AD233" s="136">
        <v>44918</v>
      </c>
      <c r="AE233" s="136">
        <v>44918.525075497702</v>
      </c>
      <c r="AF233" s="136">
        <v>44918</v>
      </c>
      <c r="AG233" s="136">
        <v>44949</v>
      </c>
      <c r="AH233" s="136"/>
      <c r="AI233" s="136">
        <v>44970</v>
      </c>
      <c r="AJ233" s="136">
        <v>44971</v>
      </c>
      <c r="AK233" s="136">
        <v>44980.419541666699</v>
      </c>
      <c r="AL233" s="136">
        <v>45028.606840428198</v>
      </c>
      <c r="AM233" s="136">
        <v>45028.607231828697</v>
      </c>
      <c r="AN233" s="136">
        <v>45044.469023726902</v>
      </c>
      <c r="AO233" s="136">
        <v>45048.6304038542</v>
      </c>
      <c r="AP233" s="136">
        <v>45048.643581331002</v>
      </c>
      <c r="AQ233" s="136">
        <v>45054.6381126505</v>
      </c>
      <c r="AR233" s="136">
        <v>45117.622916666704</v>
      </c>
      <c r="AS233" s="136">
        <v>45117.721081909702</v>
      </c>
      <c r="AT233" s="132" t="s">
        <v>1247</v>
      </c>
    </row>
    <row r="234" spans="1:46" s="118" customFormat="1" ht="41.1" hidden="1" customHeight="1" x14ac:dyDescent="0.2">
      <c r="A234" s="127" t="s">
        <v>296</v>
      </c>
      <c r="B234" s="127" t="s">
        <v>331</v>
      </c>
      <c r="C234" s="127" t="s">
        <v>863</v>
      </c>
      <c r="D234" s="128">
        <v>585</v>
      </c>
      <c r="E234" s="127" t="s">
        <v>1248</v>
      </c>
      <c r="F234" s="127" t="s">
        <v>1249</v>
      </c>
      <c r="G234" s="127" t="s">
        <v>1250</v>
      </c>
      <c r="H234" s="127" t="s">
        <v>300</v>
      </c>
      <c r="I234" s="127" t="s">
        <v>319</v>
      </c>
      <c r="J234" s="127" t="s">
        <v>312</v>
      </c>
      <c r="K234" s="127" t="s">
        <v>20</v>
      </c>
      <c r="L234" s="129">
        <v>1498055</v>
      </c>
      <c r="M234" s="129">
        <v>1498055</v>
      </c>
      <c r="N234" s="130">
        <v>1</v>
      </c>
      <c r="O234" s="129">
        <v>1498055</v>
      </c>
      <c r="P234" s="130">
        <v>1</v>
      </c>
      <c r="Q234" s="129">
        <v>1498055</v>
      </c>
      <c r="R234" s="130">
        <v>1376535.87</v>
      </c>
      <c r="S234" s="131"/>
      <c r="T234" s="127"/>
      <c r="U234" s="130"/>
      <c r="V234" s="129"/>
      <c r="W234" s="130"/>
      <c r="X234" s="129"/>
      <c r="Y234" s="130"/>
      <c r="Z234" s="129"/>
      <c r="AA234" s="130">
        <v>1</v>
      </c>
      <c r="AB234" s="129">
        <v>1498055</v>
      </c>
      <c r="AC234" s="130">
        <v>1498055</v>
      </c>
      <c r="AD234" s="123">
        <v>44742</v>
      </c>
      <c r="AE234" s="123">
        <v>44742.751442210603</v>
      </c>
      <c r="AF234" s="123"/>
      <c r="AG234" s="123">
        <v>44755</v>
      </c>
      <c r="AH234" s="123"/>
      <c r="AI234" s="123">
        <v>44767</v>
      </c>
      <c r="AJ234" s="123">
        <v>44768</v>
      </c>
      <c r="AK234" s="123">
        <v>44768.418163506904</v>
      </c>
      <c r="AL234" s="123"/>
      <c r="AM234" s="123"/>
      <c r="AN234" s="123"/>
      <c r="AO234" s="123">
        <v>44775.423870636601</v>
      </c>
      <c r="AP234" s="123">
        <v>44775.427121412002</v>
      </c>
      <c r="AQ234" s="123">
        <v>44777.470055011603</v>
      </c>
      <c r="AR234" s="123">
        <v>44834.445833333302</v>
      </c>
      <c r="AS234" s="123">
        <v>44834.543512615703</v>
      </c>
      <c r="AT234" s="127" t="s">
        <v>1251</v>
      </c>
    </row>
    <row r="235" spans="1:46" s="118" customFormat="1" ht="52.35" hidden="1" customHeight="1" x14ac:dyDescent="0.2">
      <c r="A235" s="132" t="s">
        <v>296</v>
      </c>
      <c r="B235" s="132" t="s">
        <v>297</v>
      </c>
      <c r="C235" s="132" t="s">
        <v>863</v>
      </c>
      <c r="D235" s="133">
        <v>586</v>
      </c>
      <c r="E235" s="132" t="s">
        <v>1252</v>
      </c>
      <c r="F235" s="132" t="s">
        <v>1253</v>
      </c>
      <c r="G235" s="132" t="s">
        <v>1254</v>
      </c>
      <c r="H235" s="132" t="s">
        <v>305</v>
      </c>
      <c r="I235" s="132" t="s">
        <v>301</v>
      </c>
      <c r="J235" s="132" t="s">
        <v>312</v>
      </c>
      <c r="K235" s="132" t="s">
        <v>10</v>
      </c>
      <c r="L235" s="134">
        <v>3405700</v>
      </c>
      <c r="M235" s="134">
        <v>1006980</v>
      </c>
      <c r="N235" s="135">
        <v>1</v>
      </c>
      <c r="O235" s="134">
        <v>1006980</v>
      </c>
      <c r="P235" s="135">
        <v>1</v>
      </c>
      <c r="Q235" s="134">
        <v>1006980</v>
      </c>
      <c r="R235" s="135">
        <v>991170.41</v>
      </c>
      <c r="S235" s="137"/>
      <c r="T235" s="132"/>
      <c r="U235" s="135"/>
      <c r="V235" s="134"/>
      <c r="W235" s="135"/>
      <c r="X235" s="134"/>
      <c r="Y235" s="135"/>
      <c r="Z235" s="134"/>
      <c r="AA235" s="135"/>
      <c r="AB235" s="134"/>
      <c r="AC235" s="135"/>
      <c r="AD235" s="136">
        <v>44749</v>
      </c>
      <c r="AE235" s="136">
        <v>44750.432274305596</v>
      </c>
      <c r="AF235" s="136">
        <v>44750</v>
      </c>
      <c r="AG235" s="136">
        <v>44778</v>
      </c>
      <c r="AH235" s="136"/>
      <c r="AI235" s="136">
        <v>44798</v>
      </c>
      <c r="AJ235" s="136">
        <v>44802</v>
      </c>
      <c r="AK235" s="136">
        <v>44802.420996562498</v>
      </c>
      <c r="AL235" s="136">
        <v>44818.692007291698</v>
      </c>
      <c r="AM235" s="136">
        <v>44818.692236921299</v>
      </c>
      <c r="AN235" s="136">
        <v>44832.729830821801</v>
      </c>
      <c r="AO235" s="136">
        <v>44841.511612419003</v>
      </c>
      <c r="AP235" s="136">
        <v>44841.514147534697</v>
      </c>
      <c r="AQ235" s="136">
        <v>44852.718548067103</v>
      </c>
      <c r="AR235" s="136"/>
      <c r="AS235" s="136">
        <v>44894</v>
      </c>
      <c r="AT235" s="132" t="s">
        <v>1255</v>
      </c>
    </row>
    <row r="236" spans="1:46" s="118" customFormat="1" ht="41.1" hidden="1" customHeight="1" x14ac:dyDescent="0.2">
      <c r="A236" s="127" t="s">
        <v>296</v>
      </c>
      <c r="B236" s="127" t="s">
        <v>297</v>
      </c>
      <c r="C236" s="127" t="s">
        <v>913</v>
      </c>
      <c r="D236" s="128">
        <v>587</v>
      </c>
      <c r="E236" s="127" t="s">
        <v>1256</v>
      </c>
      <c r="F236" s="127" t="s">
        <v>1257</v>
      </c>
      <c r="G236" s="127" t="s">
        <v>1258</v>
      </c>
      <c r="H236" s="127" t="s">
        <v>300</v>
      </c>
      <c r="I236" s="127" t="s">
        <v>301</v>
      </c>
      <c r="J236" s="127" t="s">
        <v>312</v>
      </c>
      <c r="K236" s="127" t="s">
        <v>20</v>
      </c>
      <c r="L236" s="129">
        <v>105000000</v>
      </c>
      <c r="M236" s="129">
        <v>105000000</v>
      </c>
      <c r="N236" s="130">
        <v>2</v>
      </c>
      <c r="O236" s="129">
        <v>105000000</v>
      </c>
      <c r="P236" s="130">
        <v>2</v>
      </c>
      <c r="Q236" s="129">
        <v>105000000</v>
      </c>
      <c r="R236" s="130">
        <v>65203754</v>
      </c>
      <c r="S236" s="131"/>
      <c r="T236" s="127"/>
      <c r="U236" s="130"/>
      <c r="V236" s="129"/>
      <c r="W236" s="130"/>
      <c r="X236" s="129"/>
      <c r="Y236" s="130"/>
      <c r="Z236" s="129"/>
      <c r="AA236" s="130">
        <v>2</v>
      </c>
      <c r="AB236" s="129">
        <v>105000000</v>
      </c>
      <c r="AC236" s="130">
        <v>105000000</v>
      </c>
      <c r="AD236" s="123">
        <v>45006</v>
      </c>
      <c r="AE236" s="123">
        <v>45006.5307559375</v>
      </c>
      <c r="AF236" s="123">
        <v>45006</v>
      </c>
      <c r="AG236" s="123">
        <v>45078</v>
      </c>
      <c r="AH236" s="123"/>
      <c r="AI236" s="123">
        <v>45111</v>
      </c>
      <c r="AJ236" s="123">
        <v>45112</v>
      </c>
      <c r="AK236" s="123">
        <v>45112.420890196801</v>
      </c>
      <c r="AL236" s="123">
        <v>45132.382571875001</v>
      </c>
      <c r="AM236" s="123">
        <v>45132.383097488397</v>
      </c>
      <c r="AN236" s="123">
        <v>45230.534705439801</v>
      </c>
      <c r="AO236" s="123">
        <v>45138.531975150501</v>
      </c>
      <c r="AP236" s="123">
        <v>45232.684042476903</v>
      </c>
      <c r="AQ236" s="123">
        <v>45188.5441804398</v>
      </c>
      <c r="AR236" s="123">
        <v>45247.684027777803</v>
      </c>
      <c r="AS236" s="123">
        <v>45327.751766354202</v>
      </c>
      <c r="AT236" s="127" t="s">
        <v>1259</v>
      </c>
    </row>
    <row r="237" spans="1:46" s="118" customFormat="1" ht="41.1" hidden="1" customHeight="1" x14ac:dyDescent="0.2">
      <c r="A237" s="132" t="s">
        <v>296</v>
      </c>
      <c r="B237" s="132" t="s">
        <v>331</v>
      </c>
      <c r="C237" s="132" t="s">
        <v>913</v>
      </c>
      <c r="D237" s="133">
        <v>588</v>
      </c>
      <c r="E237" s="132" t="s">
        <v>1260</v>
      </c>
      <c r="F237" s="132" t="s">
        <v>1261</v>
      </c>
      <c r="G237" s="132" t="s">
        <v>1261</v>
      </c>
      <c r="H237" s="132" t="s">
        <v>300</v>
      </c>
      <c r="I237" s="132" t="s">
        <v>319</v>
      </c>
      <c r="J237" s="132" t="s">
        <v>312</v>
      </c>
      <c r="K237" s="132" t="s">
        <v>10</v>
      </c>
      <c r="L237" s="134">
        <v>27059535</v>
      </c>
      <c r="M237" s="134">
        <v>27059535</v>
      </c>
      <c r="N237" s="135">
        <v>4</v>
      </c>
      <c r="O237" s="134">
        <v>27059535</v>
      </c>
      <c r="P237" s="135">
        <v>4</v>
      </c>
      <c r="Q237" s="134">
        <v>27059535</v>
      </c>
      <c r="R237" s="135">
        <v>19819746.199999999</v>
      </c>
      <c r="S237" s="137"/>
      <c r="T237" s="132"/>
      <c r="U237" s="135"/>
      <c r="V237" s="134"/>
      <c r="W237" s="135"/>
      <c r="X237" s="134"/>
      <c r="Y237" s="135"/>
      <c r="Z237" s="134"/>
      <c r="AA237" s="135">
        <v>4</v>
      </c>
      <c r="AB237" s="134">
        <v>27059535</v>
      </c>
      <c r="AC237" s="135">
        <v>27059535</v>
      </c>
      <c r="AD237" s="136">
        <v>45072</v>
      </c>
      <c r="AE237" s="136">
        <v>45072.767994016198</v>
      </c>
      <c r="AF237" s="136"/>
      <c r="AG237" s="136">
        <v>45104</v>
      </c>
      <c r="AH237" s="136"/>
      <c r="AI237" s="136">
        <v>45125</v>
      </c>
      <c r="AJ237" s="136">
        <v>45126</v>
      </c>
      <c r="AK237" s="136">
        <v>45126.404185844898</v>
      </c>
      <c r="AL237" s="136"/>
      <c r="AM237" s="136"/>
      <c r="AN237" s="136"/>
      <c r="AO237" s="136">
        <v>45142.424769560203</v>
      </c>
      <c r="AP237" s="136">
        <v>45142.456040277801</v>
      </c>
      <c r="AQ237" s="136">
        <v>45240.468756134302</v>
      </c>
      <c r="AR237" s="136">
        <v>45279</v>
      </c>
      <c r="AS237" s="136">
        <v>45387.373341701401</v>
      </c>
      <c r="AT237" s="132" t="s">
        <v>1262</v>
      </c>
    </row>
    <row r="238" spans="1:46" s="118" customFormat="1" ht="52.35" hidden="1" customHeight="1" x14ac:dyDescent="0.2">
      <c r="A238" s="127" t="s">
        <v>296</v>
      </c>
      <c r="B238" s="127" t="s">
        <v>340</v>
      </c>
      <c r="C238" s="127" t="s">
        <v>863</v>
      </c>
      <c r="D238" s="128">
        <v>589</v>
      </c>
      <c r="E238" s="127" t="s">
        <v>1263</v>
      </c>
      <c r="F238" s="127" t="s">
        <v>1264</v>
      </c>
      <c r="G238" s="127" t="s">
        <v>1264</v>
      </c>
      <c r="H238" s="127" t="s">
        <v>300</v>
      </c>
      <c r="I238" s="127" t="s">
        <v>301</v>
      </c>
      <c r="J238" s="127" t="s">
        <v>312</v>
      </c>
      <c r="K238" s="127" t="s">
        <v>16</v>
      </c>
      <c r="L238" s="129">
        <v>4886170</v>
      </c>
      <c r="M238" s="129">
        <v>2643770</v>
      </c>
      <c r="N238" s="130">
        <v>1</v>
      </c>
      <c r="O238" s="129">
        <v>2643770</v>
      </c>
      <c r="P238" s="130">
        <v>1</v>
      </c>
      <c r="Q238" s="129">
        <v>2643770</v>
      </c>
      <c r="R238" s="130">
        <v>2623700</v>
      </c>
      <c r="S238" s="131"/>
      <c r="T238" s="127"/>
      <c r="U238" s="130"/>
      <c r="V238" s="129"/>
      <c r="W238" s="130"/>
      <c r="X238" s="129"/>
      <c r="Y238" s="130"/>
      <c r="Z238" s="129"/>
      <c r="AA238" s="130">
        <v>1</v>
      </c>
      <c r="AB238" s="129">
        <v>2643770</v>
      </c>
      <c r="AC238" s="130">
        <v>4886170</v>
      </c>
      <c r="AD238" s="123">
        <v>44658</v>
      </c>
      <c r="AE238" s="123">
        <v>44658.713718518498</v>
      </c>
      <c r="AF238" s="123">
        <v>44658</v>
      </c>
      <c r="AG238" s="123">
        <v>44672</v>
      </c>
      <c r="AH238" s="123"/>
      <c r="AI238" s="123">
        <v>44705</v>
      </c>
      <c r="AJ238" s="123">
        <v>44707</v>
      </c>
      <c r="AK238" s="123">
        <v>44707.585387500003</v>
      </c>
      <c r="AL238" s="123">
        <v>44740.612962731502</v>
      </c>
      <c r="AM238" s="123">
        <v>44740.620028044003</v>
      </c>
      <c r="AN238" s="123">
        <v>44742.349913425896</v>
      </c>
      <c r="AO238" s="123">
        <v>44742.3670305208</v>
      </c>
      <c r="AP238" s="123">
        <v>44742.376173842596</v>
      </c>
      <c r="AQ238" s="123">
        <v>44774.659319444399</v>
      </c>
      <c r="AR238" s="123">
        <v>44830.462500000001</v>
      </c>
      <c r="AS238" s="123">
        <v>44830.462634259296</v>
      </c>
      <c r="AT238" s="127" t="s">
        <v>1265</v>
      </c>
    </row>
    <row r="239" spans="1:46" s="118" customFormat="1" ht="52.35" hidden="1" customHeight="1" x14ac:dyDescent="0.2">
      <c r="A239" s="132" t="s">
        <v>296</v>
      </c>
      <c r="B239" s="132" t="s">
        <v>340</v>
      </c>
      <c r="C239" s="132" t="s">
        <v>863</v>
      </c>
      <c r="D239" s="133">
        <v>590</v>
      </c>
      <c r="E239" s="132" t="s">
        <v>1266</v>
      </c>
      <c r="F239" s="132" t="s">
        <v>1267</v>
      </c>
      <c r="G239" s="132" t="s">
        <v>1267</v>
      </c>
      <c r="H239" s="132" t="s">
        <v>300</v>
      </c>
      <c r="I239" s="132" t="s">
        <v>301</v>
      </c>
      <c r="J239" s="132" t="s">
        <v>312</v>
      </c>
      <c r="K239" s="132" t="s">
        <v>26</v>
      </c>
      <c r="L239" s="134">
        <v>16289800</v>
      </c>
      <c r="M239" s="134">
        <v>15448000</v>
      </c>
      <c r="N239" s="135">
        <v>2</v>
      </c>
      <c r="O239" s="134">
        <v>15448000</v>
      </c>
      <c r="P239" s="135">
        <v>2</v>
      </c>
      <c r="Q239" s="134">
        <v>15448000</v>
      </c>
      <c r="R239" s="135">
        <v>12819500</v>
      </c>
      <c r="S239" s="137"/>
      <c r="T239" s="132"/>
      <c r="U239" s="135"/>
      <c r="V239" s="134"/>
      <c r="W239" s="135"/>
      <c r="X239" s="134"/>
      <c r="Y239" s="135"/>
      <c r="Z239" s="134"/>
      <c r="AA239" s="135">
        <v>2</v>
      </c>
      <c r="AB239" s="134">
        <v>15448000</v>
      </c>
      <c r="AC239" s="135">
        <v>18191060.84</v>
      </c>
      <c r="AD239" s="136">
        <v>44746</v>
      </c>
      <c r="AE239" s="136">
        <v>44746.712554050901</v>
      </c>
      <c r="AF239" s="136">
        <v>44746</v>
      </c>
      <c r="AG239" s="136">
        <v>44764</v>
      </c>
      <c r="AH239" s="136"/>
      <c r="AI239" s="136">
        <v>44783</v>
      </c>
      <c r="AJ239" s="136">
        <v>44785</v>
      </c>
      <c r="AK239" s="136">
        <v>44785.5028572917</v>
      </c>
      <c r="AL239" s="136">
        <v>44840.387540393502</v>
      </c>
      <c r="AM239" s="136">
        <v>44840.388291550902</v>
      </c>
      <c r="AN239" s="136">
        <v>44895.774686608798</v>
      </c>
      <c r="AO239" s="136">
        <v>44895.754746724502</v>
      </c>
      <c r="AP239" s="136">
        <v>44895.784247685202</v>
      </c>
      <c r="AQ239" s="136">
        <v>45001.422114120403</v>
      </c>
      <c r="AR239" s="136">
        <v>45006.5180555556</v>
      </c>
      <c r="AS239" s="136">
        <v>45013.683402743103</v>
      </c>
      <c r="AT239" s="132" t="s">
        <v>1268</v>
      </c>
    </row>
    <row r="240" spans="1:46" s="118" customFormat="1" ht="52.35" hidden="1" customHeight="1" x14ac:dyDescent="0.2">
      <c r="A240" s="127" t="s">
        <v>296</v>
      </c>
      <c r="B240" s="127" t="s">
        <v>340</v>
      </c>
      <c r="C240" s="127" t="s">
        <v>863</v>
      </c>
      <c r="D240" s="128">
        <v>591</v>
      </c>
      <c r="E240" s="127" t="s">
        <v>1269</v>
      </c>
      <c r="F240" s="127" t="s">
        <v>1270</v>
      </c>
      <c r="G240" s="127" t="s">
        <v>1270</v>
      </c>
      <c r="H240" s="127" t="s">
        <v>300</v>
      </c>
      <c r="I240" s="127" t="s">
        <v>301</v>
      </c>
      <c r="J240" s="127" t="s">
        <v>312</v>
      </c>
      <c r="K240" s="127" t="s">
        <v>26</v>
      </c>
      <c r="L240" s="129">
        <v>14410360</v>
      </c>
      <c r="M240" s="129">
        <v>12270000</v>
      </c>
      <c r="N240" s="130">
        <v>1</v>
      </c>
      <c r="O240" s="129">
        <v>12270000</v>
      </c>
      <c r="P240" s="130">
        <v>1</v>
      </c>
      <c r="Q240" s="129">
        <v>12270000</v>
      </c>
      <c r="R240" s="130">
        <v>11790000</v>
      </c>
      <c r="S240" s="131"/>
      <c r="T240" s="127"/>
      <c r="U240" s="130"/>
      <c r="V240" s="129"/>
      <c r="W240" s="130"/>
      <c r="X240" s="129"/>
      <c r="Y240" s="130"/>
      <c r="Z240" s="129"/>
      <c r="AA240" s="130">
        <v>1</v>
      </c>
      <c r="AB240" s="129">
        <v>12270000</v>
      </c>
      <c r="AC240" s="130">
        <v>17292432</v>
      </c>
      <c r="AD240" s="123">
        <v>44778</v>
      </c>
      <c r="AE240" s="123">
        <v>44778.6394568287</v>
      </c>
      <c r="AF240" s="123">
        <v>44778</v>
      </c>
      <c r="AG240" s="123">
        <v>44803</v>
      </c>
      <c r="AH240" s="123"/>
      <c r="AI240" s="123">
        <v>44818</v>
      </c>
      <c r="AJ240" s="123">
        <v>44820</v>
      </c>
      <c r="AK240" s="123">
        <v>44820.4200690625</v>
      </c>
      <c r="AL240" s="123">
        <v>44874.527215428199</v>
      </c>
      <c r="AM240" s="123">
        <v>44874.527497650502</v>
      </c>
      <c r="AN240" s="123">
        <v>44907.532026238398</v>
      </c>
      <c r="AO240" s="123">
        <v>44907.534014085701</v>
      </c>
      <c r="AP240" s="123">
        <v>44907.537285648199</v>
      </c>
      <c r="AQ240" s="123">
        <v>45021.484052395797</v>
      </c>
      <c r="AR240" s="123">
        <v>45034.538194444402</v>
      </c>
      <c r="AS240" s="123">
        <v>45049.509979594899</v>
      </c>
      <c r="AT240" s="127" t="s">
        <v>1271</v>
      </c>
    </row>
    <row r="241" spans="1:46" s="118" customFormat="1" ht="52.35" hidden="1" customHeight="1" x14ac:dyDescent="0.2">
      <c r="A241" s="132" t="s">
        <v>296</v>
      </c>
      <c r="B241" s="132" t="s">
        <v>340</v>
      </c>
      <c r="C241" s="132" t="s">
        <v>863</v>
      </c>
      <c r="D241" s="133">
        <v>592</v>
      </c>
      <c r="E241" s="132" t="s">
        <v>1272</v>
      </c>
      <c r="F241" s="132" t="s">
        <v>1273</v>
      </c>
      <c r="G241" s="132" t="s">
        <v>1273</v>
      </c>
      <c r="H241" s="132" t="s">
        <v>300</v>
      </c>
      <c r="I241" s="132" t="s">
        <v>301</v>
      </c>
      <c r="J241" s="132" t="s">
        <v>312</v>
      </c>
      <c r="K241" s="132" t="s">
        <v>26</v>
      </c>
      <c r="L241" s="134">
        <v>7135920</v>
      </c>
      <c r="M241" s="134">
        <v>6828500</v>
      </c>
      <c r="N241" s="135">
        <v>1</v>
      </c>
      <c r="O241" s="134">
        <v>6828500</v>
      </c>
      <c r="P241" s="135">
        <v>1</v>
      </c>
      <c r="Q241" s="134">
        <v>6828500</v>
      </c>
      <c r="R241" s="135">
        <v>5746219</v>
      </c>
      <c r="S241" s="137"/>
      <c r="T241" s="132"/>
      <c r="U241" s="135"/>
      <c r="V241" s="134"/>
      <c r="W241" s="135"/>
      <c r="X241" s="134"/>
      <c r="Y241" s="135"/>
      <c r="Z241" s="134"/>
      <c r="AA241" s="135">
        <v>1</v>
      </c>
      <c r="AB241" s="134">
        <v>6828500</v>
      </c>
      <c r="AC241" s="135">
        <v>7135920</v>
      </c>
      <c r="AD241" s="136">
        <v>44713</v>
      </c>
      <c r="AE241" s="136">
        <v>44713.6819958333</v>
      </c>
      <c r="AF241" s="136">
        <v>44713</v>
      </c>
      <c r="AG241" s="136">
        <v>44732</v>
      </c>
      <c r="AH241" s="136"/>
      <c r="AI241" s="136">
        <v>44755</v>
      </c>
      <c r="AJ241" s="136">
        <v>44756</v>
      </c>
      <c r="AK241" s="136">
        <v>44757.381662187501</v>
      </c>
      <c r="AL241" s="136">
        <v>44799.420225775502</v>
      </c>
      <c r="AM241" s="136">
        <v>44799.422478854198</v>
      </c>
      <c r="AN241" s="136">
        <v>44887.698032291701</v>
      </c>
      <c r="AO241" s="136">
        <v>44887.701788425897</v>
      </c>
      <c r="AP241" s="136">
        <v>44887.705984027802</v>
      </c>
      <c r="AQ241" s="136">
        <v>44972.496808182899</v>
      </c>
      <c r="AR241" s="136">
        <v>44977.491666666698</v>
      </c>
      <c r="AS241" s="136">
        <v>44985.654613391198</v>
      </c>
      <c r="AT241" s="132" t="s">
        <v>1274</v>
      </c>
    </row>
    <row r="242" spans="1:46" s="118" customFormat="1" ht="52.35" hidden="1" customHeight="1" x14ac:dyDescent="0.2">
      <c r="A242" s="127" t="s">
        <v>296</v>
      </c>
      <c r="B242" s="127" t="s">
        <v>340</v>
      </c>
      <c r="C242" s="127" t="s">
        <v>863</v>
      </c>
      <c r="D242" s="128">
        <v>594</v>
      </c>
      <c r="E242" s="127" t="s">
        <v>1275</v>
      </c>
      <c r="F242" s="127" t="s">
        <v>1276</v>
      </c>
      <c r="G242" s="127" t="s">
        <v>1277</v>
      </c>
      <c r="H242" s="127" t="s">
        <v>300</v>
      </c>
      <c r="I242" s="127" t="s">
        <v>301</v>
      </c>
      <c r="J242" s="127" t="s">
        <v>312</v>
      </c>
      <c r="K242" s="127" t="s">
        <v>26</v>
      </c>
      <c r="L242" s="129">
        <v>10612488</v>
      </c>
      <c r="M242" s="129">
        <v>9583600</v>
      </c>
      <c r="N242" s="130">
        <v>3</v>
      </c>
      <c r="O242" s="129">
        <v>9583600</v>
      </c>
      <c r="P242" s="130">
        <v>3</v>
      </c>
      <c r="Q242" s="129">
        <v>9583600</v>
      </c>
      <c r="R242" s="130">
        <v>8850300</v>
      </c>
      <c r="S242" s="131"/>
      <c r="T242" s="127"/>
      <c r="U242" s="130"/>
      <c r="V242" s="129"/>
      <c r="W242" s="130"/>
      <c r="X242" s="129"/>
      <c r="Y242" s="130"/>
      <c r="Z242" s="129"/>
      <c r="AA242" s="130">
        <v>3</v>
      </c>
      <c r="AB242" s="129">
        <v>9583600</v>
      </c>
      <c r="AC242" s="130">
        <v>10840924.800000001</v>
      </c>
      <c r="AD242" s="123">
        <v>44855</v>
      </c>
      <c r="AE242" s="123">
        <v>44855.654000891198</v>
      </c>
      <c r="AF242" s="123">
        <v>44855</v>
      </c>
      <c r="AG242" s="123">
        <v>44869</v>
      </c>
      <c r="AH242" s="123">
        <v>44874</v>
      </c>
      <c r="AI242" s="123">
        <v>44882</v>
      </c>
      <c r="AJ242" s="123">
        <v>44883</v>
      </c>
      <c r="AK242" s="123">
        <v>44883.587794178202</v>
      </c>
      <c r="AL242" s="123">
        <v>44901.402190891196</v>
      </c>
      <c r="AM242" s="123">
        <v>44901.402518668998</v>
      </c>
      <c r="AN242" s="123">
        <v>45057.554206828703</v>
      </c>
      <c r="AO242" s="123">
        <v>45061.422948298597</v>
      </c>
      <c r="AP242" s="123">
        <v>45061.437538738399</v>
      </c>
      <c r="AQ242" s="123">
        <v>45176.612408680601</v>
      </c>
      <c r="AR242" s="123">
        <v>45182.379861111098</v>
      </c>
      <c r="AS242" s="123">
        <v>45189.426159027797</v>
      </c>
      <c r="AT242" s="127" t="s">
        <v>1278</v>
      </c>
    </row>
    <row r="243" spans="1:46" s="118" customFormat="1" ht="52.35" hidden="1" customHeight="1" x14ac:dyDescent="0.2">
      <c r="A243" s="132" t="s">
        <v>296</v>
      </c>
      <c r="B243" s="132" t="s">
        <v>297</v>
      </c>
      <c r="C243" s="132" t="s">
        <v>863</v>
      </c>
      <c r="D243" s="133">
        <v>595</v>
      </c>
      <c r="E243" s="132" t="s">
        <v>1279</v>
      </c>
      <c r="F243" s="132" t="s">
        <v>1280</v>
      </c>
      <c r="G243" s="132" t="s">
        <v>1281</v>
      </c>
      <c r="H243" s="132" t="s">
        <v>305</v>
      </c>
      <c r="I243" s="132" t="s">
        <v>301</v>
      </c>
      <c r="J243" s="132" t="s">
        <v>312</v>
      </c>
      <c r="K243" s="132" t="s">
        <v>20</v>
      </c>
      <c r="L243" s="134">
        <v>2400000</v>
      </c>
      <c r="M243" s="134">
        <v>1200000</v>
      </c>
      <c r="N243" s="135">
        <v>1</v>
      </c>
      <c r="O243" s="134">
        <v>1200000</v>
      </c>
      <c r="P243" s="135">
        <v>1</v>
      </c>
      <c r="Q243" s="134">
        <v>1200000</v>
      </c>
      <c r="R243" s="135">
        <v>840120</v>
      </c>
      <c r="S243" s="137"/>
      <c r="T243" s="132"/>
      <c r="U243" s="135"/>
      <c r="V243" s="134"/>
      <c r="W243" s="135"/>
      <c r="X243" s="134"/>
      <c r="Y243" s="135"/>
      <c r="Z243" s="134"/>
      <c r="AA243" s="135"/>
      <c r="AB243" s="134"/>
      <c r="AC243" s="135"/>
      <c r="AD243" s="136">
        <v>44846</v>
      </c>
      <c r="AE243" s="136">
        <v>44846.734005636601</v>
      </c>
      <c r="AF243" s="136">
        <v>44846</v>
      </c>
      <c r="AG243" s="136">
        <v>44862</v>
      </c>
      <c r="AH243" s="136"/>
      <c r="AI243" s="136">
        <v>44881</v>
      </c>
      <c r="AJ243" s="136">
        <v>44882</v>
      </c>
      <c r="AK243" s="136">
        <v>44882.398210995401</v>
      </c>
      <c r="AL243" s="136">
        <v>44915.685015509298</v>
      </c>
      <c r="AM243" s="136">
        <v>44915.685470717603</v>
      </c>
      <c r="AN243" s="136">
        <v>44946.470010613397</v>
      </c>
      <c r="AO243" s="136">
        <v>44951.386345949097</v>
      </c>
      <c r="AP243" s="136">
        <v>44951.389170601899</v>
      </c>
      <c r="AQ243" s="136">
        <v>44956.548019988397</v>
      </c>
      <c r="AR243" s="136"/>
      <c r="AS243" s="136">
        <v>44981</v>
      </c>
      <c r="AT243" s="132" t="s">
        <v>1282</v>
      </c>
    </row>
    <row r="244" spans="1:46" s="118" customFormat="1" ht="41.1" hidden="1" customHeight="1" x14ac:dyDescent="0.2">
      <c r="A244" s="127" t="s">
        <v>296</v>
      </c>
      <c r="B244" s="127" t="s">
        <v>331</v>
      </c>
      <c r="C244" s="127" t="s">
        <v>863</v>
      </c>
      <c r="D244" s="128">
        <v>597</v>
      </c>
      <c r="E244" s="127" t="s">
        <v>1283</v>
      </c>
      <c r="F244" s="127" t="s">
        <v>1284</v>
      </c>
      <c r="G244" s="127" t="s">
        <v>1285</v>
      </c>
      <c r="H244" s="127" t="s">
        <v>300</v>
      </c>
      <c r="I244" s="127" t="s">
        <v>301</v>
      </c>
      <c r="J244" s="127" t="s">
        <v>312</v>
      </c>
      <c r="K244" s="127" t="s">
        <v>25</v>
      </c>
      <c r="L244" s="129">
        <v>12545739.4</v>
      </c>
      <c r="M244" s="129">
        <v>11399000</v>
      </c>
      <c r="N244" s="130">
        <v>3</v>
      </c>
      <c r="O244" s="129">
        <v>11399000</v>
      </c>
      <c r="P244" s="130">
        <v>3</v>
      </c>
      <c r="Q244" s="129">
        <v>11399000</v>
      </c>
      <c r="R244" s="130">
        <v>7658177.0999999996</v>
      </c>
      <c r="S244" s="131"/>
      <c r="T244" s="127"/>
      <c r="U244" s="130"/>
      <c r="V244" s="129"/>
      <c r="W244" s="130"/>
      <c r="X244" s="129"/>
      <c r="Y244" s="130"/>
      <c r="Z244" s="129"/>
      <c r="AA244" s="130">
        <v>3</v>
      </c>
      <c r="AB244" s="129">
        <v>11399000</v>
      </c>
      <c r="AC244" s="130">
        <v>11399000</v>
      </c>
      <c r="AD244" s="123">
        <v>44883</v>
      </c>
      <c r="AE244" s="123">
        <v>44883.700972685197</v>
      </c>
      <c r="AF244" s="123">
        <v>44884</v>
      </c>
      <c r="AG244" s="123">
        <v>44911</v>
      </c>
      <c r="AH244" s="123"/>
      <c r="AI244" s="123">
        <v>44946</v>
      </c>
      <c r="AJ244" s="123">
        <v>44949</v>
      </c>
      <c r="AK244" s="123">
        <v>44949.483018090301</v>
      </c>
      <c r="AL244" s="123"/>
      <c r="AM244" s="123"/>
      <c r="AN244" s="123"/>
      <c r="AO244" s="123">
        <v>44987.421477511598</v>
      </c>
      <c r="AP244" s="123">
        <v>44987.482030324099</v>
      </c>
      <c r="AQ244" s="123">
        <v>45037.745550544001</v>
      </c>
      <c r="AR244" s="123">
        <v>45085.45</v>
      </c>
      <c r="AS244" s="123">
        <v>45092.580371493103</v>
      </c>
      <c r="AT244" s="127" t="s">
        <v>1286</v>
      </c>
    </row>
    <row r="245" spans="1:46" s="118" customFormat="1" ht="41.1" hidden="1" customHeight="1" x14ac:dyDescent="0.2">
      <c r="A245" s="132" t="s">
        <v>296</v>
      </c>
      <c r="B245" s="132" t="s">
        <v>297</v>
      </c>
      <c r="C245" s="132" t="s">
        <v>863</v>
      </c>
      <c r="D245" s="133">
        <v>598</v>
      </c>
      <c r="E245" s="132" t="s">
        <v>1287</v>
      </c>
      <c r="F245" s="132" t="s">
        <v>1288</v>
      </c>
      <c r="G245" s="132" t="s">
        <v>1288</v>
      </c>
      <c r="H245" s="132" t="s">
        <v>300</v>
      </c>
      <c r="I245" s="132" t="s">
        <v>301</v>
      </c>
      <c r="J245" s="132" t="s">
        <v>443</v>
      </c>
      <c r="K245" s="132" t="s">
        <v>25</v>
      </c>
      <c r="L245" s="134">
        <v>6610500</v>
      </c>
      <c r="M245" s="134">
        <v>5876000</v>
      </c>
      <c r="N245" s="135">
        <v>1</v>
      </c>
      <c r="O245" s="134">
        <v>5876000</v>
      </c>
      <c r="P245" s="135"/>
      <c r="Q245" s="134"/>
      <c r="R245" s="135"/>
      <c r="S245" s="137"/>
      <c r="T245" s="132"/>
      <c r="U245" s="135">
        <v>1</v>
      </c>
      <c r="V245" s="134">
        <v>5876000</v>
      </c>
      <c r="W245" s="135"/>
      <c r="X245" s="134"/>
      <c r="Y245" s="135"/>
      <c r="Z245" s="134"/>
      <c r="AA245" s="135"/>
      <c r="AB245" s="134"/>
      <c r="AC245" s="135"/>
      <c r="AD245" s="136">
        <v>44659</v>
      </c>
      <c r="AE245" s="136">
        <v>44659.737528437501</v>
      </c>
      <c r="AF245" s="136">
        <v>44660</v>
      </c>
      <c r="AG245" s="136">
        <v>44679</v>
      </c>
      <c r="AH245" s="136"/>
      <c r="AI245" s="136">
        <v>44691</v>
      </c>
      <c r="AJ245" s="136">
        <v>44693</v>
      </c>
      <c r="AK245" s="136"/>
      <c r="AL245" s="136"/>
      <c r="AM245" s="136"/>
      <c r="AN245" s="136"/>
      <c r="AO245" s="136"/>
      <c r="AP245" s="136"/>
      <c r="AQ245" s="136"/>
      <c r="AR245" s="136"/>
      <c r="AS245" s="136">
        <v>44698.481813344901</v>
      </c>
      <c r="AT245" s="132" t="s">
        <v>1289</v>
      </c>
    </row>
    <row r="246" spans="1:46" s="118" customFormat="1" ht="52.35" hidden="1" customHeight="1" x14ac:dyDescent="0.2">
      <c r="A246" s="127" t="s">
        <v>296</v>
      </c>
      <c r="B246" s="127" t="s">
        <v>297</v>
      </c>
      <c r="C246" s="127" t="s">
        <v>913</v>
      </c>
      <c r="D246" s="128">
        <v>599</v>
      </c>
      <c r="E246" s="127" t="s">
        <v>101</v>
      </c>
      <c r="F246" s="127" t="s">
        <v>1290</v>
      </c>
      <c r="G246" s="127" t="s">
        <v>1291</v>
      </c>
      <c r="H246" s="127" t="s">
        <v>300</v>
      </c>
      <c r="I246" s="127" t="s">
        <v>301</v>
      </c>
      <c r="J246" s="127" t="s">
        <v>306</v>
      </c>
      <c r="K246" s="127" t="s">
        <v>11</v>
      </c>
      <c r="L246" s="129">
        <v>59170200</v>
      </c>
      <c r="M246" s="129">
        <v>57627950</v>
      </c>
      <c r="N246" s="130">
        <v>3</v>
      </c>
      <c r="O246" s="129">
        <v>57627950</v>
      </c>
      <c r="P246" s="130">
        <v>3</v>
      </c>
      <c r="Q246" s="129">
        <v>57627950</v>
      </c>
      <c r="R246" s="130">
        <v>50316699.899999999</v>
      </c>
      <c r="S246" s="131"/>
      <c r="T246" s="127"/>
      <c r="U246" s="130"/>
      <c r="V246" s="129"/>
      <c r="W246" s="130"/>
      <c r="X246" s="129"/>
      <c r="Y246" s="130"/>
      <c r="Z246" s="129"/>
      <c r="AA246" s="130">
        <v>2</v>
      </c>
      <c r="AB246" s="129">
        <v>35456850</v>
      </c>
      <c r="AC246" s="130">
        <v>38415170</v>
      </c>
      <c r="AD246" s="123">
        <v>45090</v>
      </c>
      <c r="AE246" s="123">
        <v>45091.683286458298</v>
      </c>
      <c r="AF246" s="123">
        <v>45091</v>
      </c>
      <c r="AG246" s="123">
        <v>45121</v>
      </c>
      <c r="AH246" s="123"/>
      <c r="AI246" s="123">
        <v>45156</v>
      </c>
      <c r="AJ246" s="123">
        <v>45160</v>
      </c>
      <c r="AK246" s="123">
        <v>45160.419475115697</v>
      </c>
      <c r="AL246" s="123">
        <v>45211.6097014236</v>
      </c>
      <c r="AM246" s="123">
        <v>45211.609963460702</v>
      </c>
      <c r="AN246" s="123">
        <v>45385.5631033912</v>
      </c>
      <c r="AO246" s="123">
        <v>45251.420215161997</v>
      </c>
      <c r="AP246" s="123">
        <v>45386.402765312501</v>
      </c>
      <c r="AQ246" s="123">
        <v>45282.400893981503</v>
      </c>
      <c r="AR246" s="123">
        <v>45320.5</v>
      </c>
      <c r="AS246" s="123"/>
      <c r="AT246" s="127" t="s">
        <v>1292</v>
      </c>
    </row>
    <row r="247" spans="1:46" s="118" customFormat="1" ht="62.85" hidden="1" customHeight="1" x14ac:dyDescent="0.2">
      <c r="A247" s="132" t="s">
        <v>296</v>
      </c>
      <c r="B247" s="132" t="s">
        <v>297</v>
      </c>
      <c r="C247" s="132" t="s">
        <v>913</v>
      </c>
      <c r="D247" s="133">
        <v>601</v>
      </c>
      <c r="E247" s="132" t="s">
        <v>103</v>
      </c>
      <c r="F247" s="132" t="s">
        <v>1293</v>
      </c>
      <c r="G247" s="132" t="s">
        <v>1294</v>
      </c>
      <c r="H247" s="132" t="s">
        <v>300</v>
      </c>
      <c r="I247" s="132" t="s">
        <v>301</v>
      </c>
      <c r="J247" s="132" t="s">
        <v>312</v>
      </c>
      <c r="K247" s="132" t="s">
        <v>22</v>
      </c>
      <c r="L247" s="134">
        <v>89128324.5</v>
      </c>
      <c r="M247" s="134">
        <v>67243360</v>
      </c>
      <c r="N247" s="135">
        <v>7</v>
      </c>
      <c r="O247" s="134">
        <v>67243360</v>
      </c>
      <c r="P247" s="135">
        <v>5</v>
      </c>
      <c r="Q247" s="134">
        <v>48523460</v>
      </c>
      <c r="R247" s="135">
        <v>46544147.759999998</v>
      </c>
      <c r="S247" s="137"/>
      <c r="T247" s="132"/>
      <c r="U247" s="135">
        <v>2</v>
      </c>
      <c r="V247" s="134">
        <v>18719900</v>
      </c>
      <c r="W247" s="135"/>
      <c r="X247" s="134"/>
      <c r="Y247" s="135"/>
      <c r="Z247" s="134"/>
      <c r="AA247" s="135">
        <v>5</v>
      </c>
      <c r="AB247" s="134">
        <v>48523460</v>
      </c>
      <c r="AC247" s="135">
        <v>46561347.759999998</v>
      </c>
      <c r="AD247" s="136">
        <v>45274</v>
      </c>
      <c r="AE247" s="136">
        <v>45274.743516782401</v>
      </c>
      <c r="AF247" s="136">
        <v>45274</v>
      </c>
      <c r="AG247" s="136">
        <v>45316</v>
      </c>
      <c r="AH247" s="136"/>
      <c r="AI247" s="136">
        <v>45349</v>
      </c>
      <c r="AJ247" s="136">
        <v>45350</v>
      </c>
      <c r="AK247" s="136">
        <v>45350.421314351901</v>
      </c>
      <c r="AL247" s="136">
        <v>45390.424422604199</v>
      </c>
      <c r="AM247" s="136">
        <v>45390.424752627303</v>
      </c>
      <c r="AN247" s="136">
        <v>45418.496425034697</v>
      </c>
      <c r="AO247" s="136">
        <v>45433.422964236102</v>
      </c>
      <c r="AP247" s="136">
        <v>45433.469791701398</v>
      </c>
      <c r="AQ247" s="136">
        <v>45488.474875</v>
      </c>
      <c r="AR247" s="136">
        <v>45574.5</v>
      </c>
      <c r="AS247" s="136">
        <v>45574.655927546301</v>
      </c>
      <c r="AT247" s="132" t="s">
        <v>1295</v>
      </c>
    </row>
    <row r="248" spans="1:46" s="118" customFormat="1" ht="52.35" hidden="1" customHeight="1" x14ac:dyDescent="0.2">
      <c r="A248" s="127" t="s">
        <v>296</v>
      </c>
      <c r="B248" s="127" t="s">
        <v>297</v>
      </c>
      <c r="C248" s="127" t="s">
        <v>913</v>
      </c>
      <c r="D248" s="128">
        <v>607</v>
      </c>
      <c r="E248" s="127" t="s">
        <v>171</v>
      </c>
      <c r="F248" s="127" t="s">
        <v>1296</v>
      </c>
      <c r="G248" s="127" t="s">
        <v>1297</v>
      </c>
      <c r="H248" s="127" t="s">
        <v>300</v>
      </c>
      <c r="I248" s="127" t="s">
        <v>301</v>
      </c>
      <c r="J248" s="127" t="s">
        <v>306</v>
      </c>
      <c r="K248" s="127" t="s">
        <v>13</v>
      </c>
      <c r="L248" s="129">
        <v>19065966.120000001</v>
      </c>
      <c r="M248" s="129">
        <v>19065966.120000001</v>
      </c>
      <c r="N248" s="130">
        <v>4</v>
      </c>
      <c r="O248" s="129">
        <v>19065966.120000001</v>
      </c>
      <c r="P248" s="130">
        <v>4</v>
      </c>
      <c r="Q248" s="129">
        <v>19065966.120000001</v>
      </c>
      <c r="R248" s="130">
        <v>16643917.300000001</v>
      </c>
      <c r="S248" s="131"/>
      <c r="T248" s="127"/>
      <c r="U248" s="130"/>
      <c r="V248" s="129"/>
      <c r="W248" s="130"/>
      <c r="X248" s="129"/>
      <c r="Y248" s="130"/>
      <c r="Z248" s="129"/>
      <c r="AA248" s="130">
        <v>2</v>
      </c>
      <c r="AB248" s="129">
        <v>8905335</v>
      </c>
      <c r="AC248" s="130">
        <v>8279072.4000000004</v>
      </c>
      <c r="AD248" s="123">
        <v>45097</v>
      </c>
      <c r="AE248" s="123">
        <v>45098.457576469897</v>
      </c>
      <c r="AF248" s="123">
        <v>45099</v>
      </c>
      <c r="AG248" s="123">
        <v>45117</v>
      </c>
      <c r="AH248" s="123">
        <v>45139</v>
      </c>
      <c r="AI248" s="123">
        <v>45146</v>
      </c>
      <c r="AJ248" s="123">
        <v>45148</v>
      </c>
      <c r="AK248" s="123">
        <v>45148.432983483799</v>
      </c>
      <c r="AL248" s="123">
        <v>45218.608374536998</v>
      </c>
      <c r="AM248" s="123">
        <v>45218.613442048598</v>
      </c>
      <c r="AN248" s="123">
        <v>45391.524460300898</v>
      </c>
      <c r="AO248" s="123">
        <v>45391.596688310201</v>
      </c>
      <c r="AP248" s="123">
        <v>45391.606842511603</v>
      </c>
      <c r="AQ248" s="123">
        <v>45428.462425231497</v>
      </c>
      <c r="AR248" s="123">
        <v>45530.5</v>
      </c>
      <c r="AS248" s="123"/>
      <c r="AT248" s="127" t="s">
        <v>1298</v>
      </c>
    </row>
    <row r="249" spans="1:46" s="118" customFormat="1" ht="41.1" hidden="1" customHeight="1" x14ac:dyDescent="0.2">
      <c r="A249" s="132" t="s">
        <v>296</v>
      </c>
      <c r="B249" s="132" t="s">
        <v>201</v>
      </c>
      <c r="C249" s="132" t="s">
        <v>913</v>
      </c>
      <c r="D249" s="133">
        <v>608</v>
      </c>
      <c r="E249" s="132" t="s">
        <v>1299</v>
      </c>
      <c r="F249" s="132" t="s">
        <v>1300</v>
      </c>
      <c r="G249" s="132" t="s">
        <v>1300</v>
      </c>
      <c r="H249" s="132" t="s">
        <v>300</v>
      </c>
      <c r="I249" s="132" t="s">
        <v>319</v>
      </c>
      <c r="J249" s="132" t="s">
        <v>312</v>
      </c>
      <c r="K249" s="132" t="s">
        <v>14</v>
      </c>
      <c r="L249" s="134">
        <v>28004023.210000001</v>
      </c>
      <c r="M249" s="134">
        <v>28004023.210000001</v>
      </c>
      <c r="N249" s="135">
        <v>66</v>
      </c>
      <c r="O249" s="134">
        <v>28004023.210000001</v>
      </c>
      <c r="P249" s="135">
        <v>33</v>
      </c>
      <c r="Q249" s="134">
        <v>22547984.129999999</v>
      </c>
      <c r="R249" s="135">
        <v>21630541.68</v>
      </c>
      <c r="S249" s="137"/>
      <c r="T249" s="132"/>
      <c r="U249" s="135">
        <v>33</v>
      </c>
      <c r="V249" s="134">
        <v>5456039.0800000001</v>
      </c>
      <c r="W249" s="135"/>
      <c r="X249" s="134"/>
      <c r="Y249" s="135"/>
      <c r="Z249" s="134"/>
      <c r="AA249" s="135">
        <v>33</v>
      </c>
      <c r="AB249" s="134">
        <v>22547984.129999999</v>
      </c>
      <c r="AC249" s="135">
        <v>21630541.68</v>
      </c>
      <c r="AD249" s="136">
        <v>45056</v>
      </c>
      <c r="AE249" s="136">
        <v>45056.666032604197</v>
      </c>
      <c r="AF249" s="136"/>
      <c r="AG249" s="136">
        <v>45065</v>
      </c>
      <c r="AH249" s="136">
        <v>45072</v>
      </c>
      <c r="AI249" s="136">
        <v>45085</v>
      </c>
      <c r="AJ249" s="136">
        <v>45089</v>
      </c>
      <c r="AK249" s="136">
        <v>45089.427624189797</v>
      </c>
      <c r="AL249" s="136"/>
      <c r="AM249" s="136"/>
      <c r="AN249" s="136"/>
      <c r="AO249" s="136">
        <v>45091.427056250002</v>
      </c>
      <c r="AP249" s="136">
        <v>45091.612416979202</v>
      </c>
      <c r="AQ249" s="136">
        <v>45104.689090659696</v>
      </c>
      <c r="AR249" s="136">
        <v>45145.420138888898</v>
      </c>
      <c r="AS249" s="136">
        <v>45138.671993171301</v>
      </c>
      <c r="AT249" s="132" t="s">
        <v>1301</v>
      </c>
    </row>
    <row r="250" spans="1:46" s="118" customFormat="1" ht="41.1" hidden="1" customHeight="1" x14ac:dyDescent="0.2">
      <c r="A250" s="127" t="s">
        <v>296</v>
      </c>
      <c r="B250" s="127" t="s">
        <v>201</v>
      </c>
      <c r="C250" s="127" t="s">
        <v>863</v>
      </c>
      <c r="D250" s="128">
        <v>611</v>
      </c>
      <c r="E250" s="127" t="s">
        <v>1302</v>
      </c>
      <c r="F250" s="127" t="s">
        <v>1303</v>
      </c>
      <c r="G250" s="127" t="s">
        <v>1304</v>
      </c>
      <c r="H250" s="127" t="s">
        <v>300</v>
      </c>
      <c r="I250" s="127" t="s">
        <v>311</v>
      </c>
      <c r="J250" s="127" t="s">
        <v>312</v>
      </c>
      <c r="K250" s="127" t="s">
        <v>14</v>
      </c>
      <c r="L250" s="129">
        <v>3319015</v>
      </c>
      <c r="M250" s="129">
        <v>3319015</v>
      </c>
      <c r="N250" s="130">
        <v>1</v>
      </c>
      <c r="O250" s="129">
        <v>3319015</v>
      </c>
      <c r="P250" s="130">
        <v>1</v>
      </c>
      <c r="Q250" s="129">
        <v>3319015</v>
      </c>
      <c r="R250" s="130">
        <v>3319014.69</v>
      </c>
      <c r="S250" s="131"/>
      <c r="T250" s="127"/>
      <c r="U250" s="130"/>
      <c r="V250" s="129"/>
      <c r="W250" s="130"/>
      <c r="X250" s="129"/>
      <c r="Y250" s="130"/>
      <c r="Z250" s="129"/>
      <c r="AA250" s="130">
        <v>1</v>
      </c>
      <c r="AB250" s="129">
        <v>3319015</v>
      </c>
      <c r="AC250" s="130">
        <v>3319015</v>
      </c>
      <c r="AD250" s="123">
        <v>44707</v>
      </c>
      <c r="AE250" s="123">
        <v>44707.641780289399</v>
      </c>
      <c r="AF250" s="123">
        <v>44707</v>
      </c>
      <c r="AG250" s="123">
        <v>44709</v>
      </c>
      <c r="AH250" s="123">
        <v>44712</v>
      </c>
      <c r="AI250" s="123">
        <v>44718</v>
      </c>
      <c r="AJ250" s="123">
        <v>44719</v>
      </c>
      <c r="AK250" s="123">
        <v>44719.402122372703</v>
      </c>
      <c r="AL250" s="123"/>
      <c r="AM250" s="123"/>
      <c r="AN250" s="123"/>
      <c r="AO250" s="123">
        <v>44719.434831944403</v>
      </c>
      <c r="AP250" s="123">
        <v>44719.505500196799</v>
      </c>
      <c r="AQ250" s="123">
        <v>44720.660552858797</v>
      </c>
      <c r="AR250" s="123">
        <v>44753.436111111099</v>
      </c>
      <c r="AS250" s="123">
        <v>44727.525399305603</v>
      </c>
      <c r="AT250" s="127" t="s">
        <v>1305</v>
      </c>
    </row>
    <row r="251" spans="1:46" s="118" customFormat="1" ht="41.1" hidden="1" customHeight="1" x14ac:dyDescent="0.2">
      <c r="A251" s="132" t="s">
        <v>296</v>
      </c>
      <c r="B251" s="132" t="s">
        <v>331</v>
      </c>
      <c r="C251" s="132" t="s">
        <v>863</v>
      </c>
      <c r="D251" s="133">
        <v>612</v>
      </c>
      <c r="E251" s="132" t="s">
        <v>1306</v>
      </c>
      <c r="F251" s="132" t="s">
        <v>1307</v>
      </c>
      <c r="G251" s="132" t="s">
        <v>1308</v>
      </c>
      <c r="H251" s="132" t="s">
        <v>300</v>
      </c>
      <c r="I251" s="132" t="s">
        <v>319</v>
      </c>
      <c r="J251" s="132" t="s">
        <v>312</v>
      </c>
      <c r="K251" s="132" t="s">
        <v>21</v>
      </c>
      <c r="L251" s="134">
        <v>33330000</v>
      </c>
      <c r="M251" s="134">
        <v>33330000</v>
      </c>
      <c r="N251" s="135">
        <v>1</v>
      </c>
      <c r="O251" s="134">
        <v>33330000</v>
      </c>
      <c r="P251" s="135">
        <v>1</v>
      </c>
      <c r="Q251" s="134">
        <v>33330000</v>
      </c>
      <c r="R251" s="135">
        <v>32927010</v>
      </c>
      <c r="S251" s="137"/>
      <c r="T251" s="132"/>
      <c r="U251" s="135"/>
      <c r="V251" s="134"/>
      <c r="W251" s="135"/>
      <c r="X251" s="134"/>
      <c r="Y251" s="135"/>
      <c r="Z251" s="134"/>
      <c r="AA251" s="135">
        <v>1</v>
      </c>
      <c r="AB251" s="134">
        <v>33330000</v>
      </c>
      <c r="AC251" s="135">
        <v>34996500</v>
      </c>
      <c r="AD251" s="136">
        <v>44743</v>
      </c>
      <c r="AE251" s="136">
        <v>44743.621801469897</v>
      </c>
      <c r="AF251" s="136"/>
      <c r="AG251" s="136">
        <v>44750</v>
      </c>
      <c r="AH251" s="136">
        <v>44754</v>
      </c>
      <c r="AI251" s="136">
        <v>44761</v>
      </c>
      <c r="AJ251" s="136">
        <v>44761</v>
      </c>
      <c r="AK251" s="136">
        <v>44761.584111955999</v>
      </c>
      <c r="AL251" s="136"/>
      <c r="AM251" s="136"/>
      <c r="AN251" s="136"/>
      <c r="AO251" s="136">
        <v>44761.597926932896</v>
      </c>
      <c r="AP251" s="136">
        <v>44761.601478391203</v>
      </c>
      <c r="AQ251" s="136">
        <v>44762.583396840302</v>
      </c>
      <c r="AR251" s="136">
        <v>44809.733333333301</v>
      </c>
      <c r="AS251" s="136">
        <v>44810.388530057899</v>
      </c>
      <c r="AT251" s="132" t="s">
        <v>1309</v>
      </c>
    </row>
    <row r="252" spans="1:46" s="118" customFormat="1" ht="41.1" hidden="1" customHeight="1" x14ac:dyDescent="0.2">
      <c r="A252" s="127" t="s">
        <v>296</v>
      </c>
      <c r="B252" s="127" t="s">
        <v>297</v>
      </c>
      <c r="C252" s="127" t="s">
        <v>863</v>
      </c>
      <c r="D252" s="128">
        <v>613</v>
      </c>
      <c r="E252" s="127" t="s">
        <v>1310</v>
      </c>
      <c r="F252" s="127" t="s">
        <v>1311</v>
      </c>
      <c r="G252" s="127" t="s">
        <v>1311</v>
      </c>
      <c r="H252" s="127" t="s">
        <v>300</v>
      </c>
      <c r="I252" s="127" t="s">
        <v>301</v>
      </c>
      <c r="J252" s="127" t="s">
        <v>312</v>
      </c>
      <c r="K252" s="127" t="s">
        <v>25</v>
      </c>
      <c r="L252" s="129">
        <v>6610500</v>
      </c>
      <c r="M252" s="129">
        <v>5876000</v>
      </c>
      <c r="N252" s="130">
        <v>1</v>
      </c>
      <c r="O252" s="129">
        <v>5876000</v>
      </c>
      <c r="P252" s="130">
        <v>1</v>
      </c>
      <c r="Q252" s="129">
        <v>5876000</v>
      </c>
      <c r="R252" s="130">
        <v>4924274.16</v>
      </c>
      <c r="S252" s="131"/>
      <c r="T252" s="127"/>
      <c r="U252" s="130"/>
      <c r="V252" s="129"/>
      <c r="W252" s="130"/>
      <c r="X252" s="129"/>
      <c r="Y252" s="130"/>
      <c r="Z252" s="129"/>
      <c r="AA252" s="130">
        <v>1</v>
      </c>
      <c r="AB252" s="129">
        <v>5876000</v>
      </c>
      <c r="AC252" s="130">
        <v>4924274.16</v>
      </c>
      <c r="AD252" s="123">
        <v>44741</v>
      </c>
      <c r="AE252" s="123">
        <v>44741.664545833301</v>
      </c>
      <c r="AF252" s="123">
        <v>44742</v>
      </c>
      <c r="AG252" s="123">
        <v>44767</v>
      </c>
      <c r="AH252" s="123"/>
      <c r="AI252" s="123">
        <v>44798</v>
      </c>
      <c r="AJ252" s="123">
        <v>44802</v>
      </c>
      <c r="AK252" s="123">
        <v>44802.427790659698</v>
      </c>
      <c r="AL252" s="123">
        <v>44826.626745023197</v>
      </c>
      <c r="AM252" s="123">
        <v>44826.627253437502</v>
      </c>
      <c r="AN252" s="123">
        <v>44831.572784803197</v>
      </c>
      <c r="AO252" s="123">
        <v>44831.573516006902</v>
      </c>
      <c r="AP252" s="123">
        <v>44831.581161076399</v>
      </c>
      <c r="AQ252" s="123">
        <v>44840.5744841782</v>
      </c>
      <c r="AR252" s="123">
        <v>44897</v>
      </c>
      <c r="AS252" s="123">
        <v>44900.448072025501</v>
      </c>
      <c r="AT252" s="127" t="s">
        <v>1312</v>
      </c>
    </row>
    <row r="253" spans="1:46" s="118" customFormat="1" ht="41.1" hidden="1" customHeight="1" x14ac:dyDescent="0.2">
      <c r="A253" s="132" t="s">
        <v>296</v>
      </c>
      <c r="B253" s="132" t="s">
        <v>340</v>
      </c>
      <c r="C253" s="132" t="s">
        <v>863</v>
      </c>
      <c r="D253" s="133">
        <v>614</v>
      </c>
      <c r="E253" s="132" t="s">
        <v>1313</v>
      </c>
      <c r="F253" s="132" t="s">
        <v>1314</v>
      </c>
      <c r="G253" s="132" t="s">
        <v>1315</v>
      </c>
      <c r="H253" s="132" t="s">
        <v>300</v>
      </c>
      <c r="I253" s="132" t="s">
        <v>319</v>
      </c>
      <c r="J253" s="132" t="s">
        <v>312</v>
      </c>
      <c r="K253" s="132" t="s">
        <v>26</v>
      </c>
      <c r="L253" s="134">
        <v>4436100</v>
      </c>
      <c r="M253" s="134">
        <v>4436100</v>
      </c>
      <c r="N253" s="135">
        <v>22</v>
      </c>
      <c r="O253" s="134">
        <v>4436100</v>
      </c>
      <c r="P253" s="135">
        <v>21</v>
      </c>
      <c r="Q253" s="134">
        <v>4391100</v>
      </c>
      <c r="R253" s="135">
        <v>2732935.79</v>
      </c>
      <c r="S253" s="137"/>
      <c r="T253" s="132"/>
      <c r="U253" s="135">
        <v>1</v>
      </c>
      <c r="V253" s="134">
        <v>45000</v>
      </c>
      <c r="W253" s="135"/>
      <c r="X253" s="134"/>
      <c r="Y253" s="135"/>
      <c r="Z253" s="134"/>
      <c r="AA253" s="135">
        <v>21</v>
      </c>
      <c r="AB253" s="134">
        <v>4391100</v>
      </c>
      <c r="AC253" s="135">
        <v>2758867.44</v>
      </c>
      <c r="AD253" s="136">
        <v>44747</v>
      </c>
      <c r="AE253" s="136">
        <v>44748.662201122701</v>
      </c>
      <c r="AF253" s="136"/>
      <c r="AG253" s="136">
        <v>44763</v>
      </c>
      <c r="AH253" s="136">
        <v>44772</v>
      </c>
      <c r="AI253" s="136">
        <v>44778</v>
      </c>
      <c r="AJ253" s="136">
        <v>44781</v>
      </c>
      <c r="AK253" s="136">
        <v>44781.424533564801</v>
      </c>
      <c r="AL253" s="136"/>
      <c r="AM253" s="136"/>
      <c r="AN253" s="136"/>
      <c r="AO253" s="136">
        <v>44812.417266087999</v>
      </c>
      <c r="AP253" s="136">
        <v>44812.438218090298</v>
      </c>
      <c r="AQ253" s="136">
        <v>44883.643445104201</v>
      </c>
      <c r="AR253" s="136">
        <v>44918.505555555603</v>
      </c>
      <c r="AS253" s="136">
        <v>44945.595457719901</v>
      </c>
      <c r="AT253" s="132" t="s">
        <v>1316</v>
      </c>
    </row>
    <row r="254" spans="1:46" s="118" customFormat="1" ht="41.1" hidden="1" customHeight="1" x14ac:dyDescent="0.2">
      <c r="A254" s="127" t="s">
        <v>296</v>
      </c>
      <c r="B254" s="127" t="s">
        <v>331</v>
      </c>
      <c r="C254" s="127" t="s">
        <v>863</v>
      </c>
      <c r="D254" s="128">
        <v>615</v>
      </c>
      <c r="E254" s="127" t="s">
        <v>1317</v>
      </c>
      <c r="F254" s="127" t="s">
        <v>1317</v>
      </c>
      <c r="G254" s="127" t="s">
        <v>1318</v>
      </c>
      <c r="H254" s="127" t="s">
        <v>300</v>
      </c>
      <c r="I254" s="127" t="s">
        <v>319</v>
      </c>
      <c r="J254" s="127" t="s">
        <v>312</v>
      </c>
      <c r="K254" s="127" t="s">
        <v>12</v>
      </c>
      <c r="L254" s="129">
        <v>6029070.79</v>
      </c>
      <c r="M254" s="129">
        <v>5024225.66</v>
      </c>
      <c r="N254" s="130">
        <v>6</v>
      </c>
      <c r="O254" s="129">
        <v>5024225.66</v>
      </c>
      <c r="P254" s="130">
        <v>6</v>
      </c>
      <c r="Q254" s="129">
        <v>5024225.66</v>
      </c>
      <c r="R254" s="130">
        <v>3874135.8</v>
      </c>
      <c r="S254" s="131"/>
      <c r="T254" s="127"/>
      <c r="U254" s="130"/>
      <c r="V254" s="129"/>
      <c r="W254" s="130"/>
      <c r="X254" s="129"/>
      <c r="Y254" s="130"/>
      <c r="Z254" s="129"/>
      <c r="AA254" s="130">
        <v>6</v>
      </c>
      <c r="AB254" s="129">
        <v>5024225.66</v>
      </c>
      <c r="AC254" s="130">
        <v>4247299.96</v>
      </c>
      <c r="AD254" s="123">
        <v>44819</v>
      </c>
      <c r="AE254" s="123">
        <v>44819.6399795139</v>
      </c>
      <c r="AF254" s="123"/>
      <c r="AG254" s="123">
        <v>44841</v>
      </c>
      <c r="AH254" s="123"/>
      <c r="AI254" s="123">
        <v>44852</v>
      </c>
      <c r="AJ254" s="123">
        <v>44853</v>
      </c>
      <c r="AK254" s="123">
        <v>44853.4118187153</v>
      </c>
      <c r="AL254" s="123"/>
      <c r="AM254" s="123"/>
      <c r="AN254" s="123"/>
      <c r="AO254" s="123">
        <v>44855.5038773958</v>
      </c>
      <c r="AP254" s="123">
        <v>44855.541067905098</v>
      </c>
      <c r="AQ254" s="123">
        <v>44874.7177592593</v>
      </c>
      <c r="AR254" s="123">
        <v>44894.666666666701</v>
      </c>
      <c r="AS254" s="123">
        <v>44886.5979379282</v>
      </c>
      <c r="AT254" s="127" t="s">
        <v>1319</v>
      </c>
    </row>
    <row r="255" spans="1:46" s="118" customFormat="1" ht="52.35" hidden="1" customHeight="1" x14ac:dyDescent="0.2">
      <c r="A255" s="132" t="s">
        <v>296</v>
      </c>
      <c r="B255" s="132" t="s">
        <v>340</v>
      </c>
      <c r="C255" s="132" t="s">
        <v>863</v>
      </c>
      <c r="D255" s="133">
        <v>617</v>
      </c>
      <c r="E255" s="132" t="s">
        <v>1320</v>
      </c>
      <c r="F255" s="132" t="s">
        <v>1321</v>
      </c>
      <c r="G255" s="132" t="s">
        <v>1322</v>
      </c>
      <c r="H255" s="132" t="s">
        <v>300</v>
      </c>
      <c r="I255" s="132" t="s">
        <v>301</v>
      </c>
      <c r="J255" s="132" t="s">
        <v>312</v>
      </c>
      <c r="K255" s="132" t="s">
        <v>22</v>
      </c>
      <c r="L255" s="134">
        <v>1339000</v>
      </c>
      <c r="M255" s="134">
        <v>1339000</v>
      </c>
      <c r="N255" s="135">
        <v>1</v>
      </c>
      <c r="O255" s="134">
        <v>1339000</v>
      </c>
      <c r="P255" s="135">
        <v>1</v>
      </c>
      <c r="Q255" s="134">
        <v>1339000</v>
      </c>
      <c r="R255" s="135">
        <v>859020</v>
      </c>
      <c r="S255" s="137"/>
      <c r="T255" s="132"/>
      <c r="U255" s="135"/>
      <c r="V255" s="134"/>
      <c r="W255" s="135"/>
      <c r="X255" s="134"/>
      <c r="Y255" s="135"/>
      <c r="Z255" s="134"/>
      <c r="AA255" s="135">
        <v>1</v>
      </c>
      <c r="AB255" s="134">
        <v>1339000</v>
      </c>
      <c r="AC255" s="135">
        <v>3213600</v>
      </c>
      <c r="AD255" s="136">
        <v>44783</v>
      </c>
      <c r="AE255" s="136">
        <v>44783.643773495402</v>
      </c>
      <c r="AF255" s="136">
        <v>44783</v>
      </c>
      <c r="AG255" s="136">
        <v>44803</v>
      </c>
      <c r="AH255" s="136"/>
      <c r="AI255" s="136">
        <v>44819</v>
      </c>
      <c r="AJ255" s="136">
        <v>44820</v>
      </c>
      <c r="AK255" s="136">
        <v>44820.424531249999</v>
      </c>
      <c r="AL255" s="136"/>
      <c r="AM255" s="136"/>
      <c r="AN255" s="136"/>
      <c r="AO255" s="136">
        <v>44820.427728090297</v>
      </c>
      <c r="AP255" s="136">
        <v>44820.435403009302</v>
      </c>
      <c r="AQ255" s="136">
        <v>44881.535481712999</v>
      </c>
      <c r="AR255" s="136">
        <v>44918.453472222202</v>
      </c>
      <c r="AS255" s="136">
        <v>44887.693425844896</v>
      </c>
      <c r="AT255" s="132" t="s">
        <v>1323</v>
      </c>
    </row>
    <row r="256" spans="1:46" s="118" customFormat="1" ht="41.1" hidden="1" customHeight="1" x14ac:dyDescent="0.2">
      <c r="A256" s="127" t="s">
        <v>296</v>
      </c>
      <c r="B256" s="127" t="s">
        <v>201</v>
      </c>
      <c r="C256" s="127" t="s">
        <v>863</v>
      </c>
      <c r="D256" s="128">
        <v>618</v>
      </c>
      <c r="E256" s="127" t="s">
        <v>1324</v>
      </c>
      <c r="F256" s="127" t="s">
        <v>1325</v>
      </c>
      <c r="G256" s="127" t="s">
        <v>1325</v>
      </c>
      <c r="H256" s="127" t="s">
        <v>300</v>
      </c>
      <c r="I256" s="127" t="s">
        <v>319</v>
      </c>
      <c r="J256" s="127" t="s">
        <v>312</v>
      </c>
      <c r="K256" s="127" t="s">
        <v>14</v>
      </c>
      <c r="L256" s="129">
        <v>115900</v>
      </c>
      <c r="M256" s="129">
        <v>115900</v>
      </c>
      <c r="N256" s="130">
        <v>1</v>
      </c>
      <c r="O256" s="129">
        <v>115900</v>
      </c>
      <c r="P256" s="130">
        <v>1</v>
      </c>
      <c r="Q256" s="129">
        <v>115900</v>
      </c>
      <c r="R256" s="130">
        <v>115900</v>
      </c>
      <c r="S256" s="131"/>
      <c r="T256" s="127"/>
      <c r="U256" s="130"/>
      <c r="V256" s="129"/>
      <c r="W256" s="130"/>
      <c r="X256" s="129"/>
      <c r="Y256" s="130"/>
      <c r="Z256" s="129"/>
      <c r="AA256" s="130">
        <v>1</v>
      </c>
      <c r="AB256" s="129">
        <v>115900</v>
      </c>
      <c r="AC256" s="130">
        <v>115900</v>
      </c>
      <c r="AD256" s="123">
        <v>44831</v>
      </c>
      <c r="AE256" s="123">
        <v>44832.6820063657</v>
      </c>
      <c r="AF256" s="123"/>
      <c r="AG256" s="123">
        <v>44841</v>
      </c>
      <c r="AH256" s="123">
        <v>44844</v>
      </c>
      <c r="AI256" s="123">
        <v>44851</v>
      </c>
      <c r="AJ256" s="123">
        <v>44852</v>
      </c>
      <c r="AK256" s="123">
        <v>44852.421433715303</v>
      </c>
      <c r="AL256" s="123"/>
      <c r="AM256" s="123"/>
      <c r="AN256" s="123"/>
      <c r="AO256" s="123">
        <v>44852.4336960648</v>
      </c>
      <c r="AP256" s="123">
        <v>44852.436798958297</v>
      </c>
      <c r="AQ256" s="123">
        <v>44855.346279548598</v>
      </c>
      <c r="AR256" s="123">
        <v>44883.508333333302</v>
      </c>
      <c r="AS256" s="123">
        <v>44883.651048263899</v>
      </c>
      <c r="AT256" s="127" t="s">
        <v>1326</v>
      </c>
    </row>
    <row r="257" spans="1:46" s="118" customFormat="1" ht="41.1" hidden="1" customHeight="1" x14ac:dyDescent="0.2">
      <c r="A257" s="132" t="s">
        <v>296</v>
      </c>
      <c r="B257" s="132" t="s">
        <v>297</v>
      </c>
      <c r="C257" s="132" t="s">
        <v>863</v>
      </c>
      <c r="D257" s="133">
        <v>619</v>
      </c>
      <c r="E257" s="132" t="s">
        <v>1327</v>
      </c>
      <c r="F257" s="132" t="s">
        <v>1328</v>
      </c>
      <c r="G257" s="132" t="s">
        <v>1328</v>
      </c>
      <c r="H257" s="132" t="s">
        <v>300</v>
      </c>
      <c r="I257" s="132" t="s">
        <v>301</v>
      </c>
      <c r="J257" s="132" t="s">
        <v>312</v>
      </c>
      <c r="K257" s="132" t="s">
        <v>25</v>
      </c>
      <c r="L257" s="134">
        <v>4492125</v>
      </c>
      <c r="M257" s="134">
        <v>3993000</v>
      </c>
      <c r="N257" s="135">
        <v>1</v>
      </c>
      <c r="O257" s="134">
        <v>3993000</v>
      </c>
      <c r="P257" s="135">
        <v>1</v>
      </c>
      <c r="Q257" s="134">
        <v>3993000</v>
      </c>
      <c r="R257" s="135">
        <v>3572207.96</v>
      </c>
      <c r="S257" s="137"/>
      <c r="T257" s="132"/>
      <c r="U257" s="135"/>
      <c r="V257" s="134"/>
      <c r="W257" s="135"/>
      <c r="X257" s="134"/>
      <c r="Y257" s="135"/>
      <c r="Z257" s="134"/>
      <c r="AA257" s="135">
        <v>1</v>
      </c>
      <c r="AB257" s="134">
        <v>3993000</v>
      </c>
      <c r="AC257" s="135">
        <v>3572207.96</v>
      </c>
      <c r="AD257" s="136">
        <v>44851</v>
      </c>
      <c r="AE257" s="136">
        <v>44851.706352349502</v>
      </c>
      <c r="AF257" s="136">
        <v>44852</v>
      </c>
      <c r="AG257" s="136">
        <v>44868</v>
      </c>
      <c r="AH257" s="136"/>
      <c r="AI257" s="136">
        <v>44882</v>
      </c>
      <c r="AJ257" s="136">
        <v>44883</v>
      </c>
      <c r="AK257" s="136">
        <v>44883.463750844901</v>
      </c>
      <c r="AL257" s="136">
        <v>44914.425400462998</v>
      </c>
      <c r="AM257" s="136">
        <v>44914.4293392361</v>
      </c>
      <c r="AN257" s="136">
        <v>44917.392057326397</v>
      </c>
      <c r="AO257" s="136">
        <v>44917.397889004598</v>
      </c>
      <c r="AP257" s="136">
        <v>44917.410066284698</v>
      </c>
      <c r="AQ257" s="136">
        <v>44917.687977858797</v>
      </c>
      <c r="AR257" s="136">
        <v>44977.525000000001</v>
      </c>
      <c r="AS257" s="136">
        <v>44924.593324386602</v>
      </c>
      <c r="AT257" s="132" t="s">
        <v>1329</v>
      </c>
    </row>
    <row r="258" spans="1:46" s="118" customFormat="1" ht="41.1" hidden="1" customHeight="1" x14ac:dyDescent="0.2">
      <c r="A258" s="127" t="s">
        <v>296</v>
      </c>
      <c r="B258" s="127" t="s">
        <v>331</v>
      </c>
      <c r="C258" s="127" t="s">
        <v>863</v>
      </c>
      <c r="D258" s="128">
        <v>620</v>
      </c>
      <c r="E258" s="127" t="s">
        <v>1330</v>
      </c>
      <c r="F258" s="127" t="s">
        <v>1331</v>
      </c>
      <c r="G258" s="127" t="s">
        <v>1332</v>
      </c>
      <c r="H258" s="127" t="s">
        <v>300</v>
      </c>
      <c r="I258" s="127" t="s">
        <v>301</v>
      </c>
      <c r="J258" s="127" t="s">
        <v>312</v>
      </c>
      <c r="K258" s="127" t="s">
        <v>22</v>
      </c>
      <c r="L258" s="129">
        <v>3500000</v>
      </c>
      <c r="M258" s="129">
        <v>3500000</v>
      </c>
      <c r="N258" s="130">
        <v>1</v>
      </c>
      <c r="O258" s="129">
        <v>3500000</v>
      </c>
      <c r="P258" s="130">
        <v>1</v>
      </c>
      <c r="Q258" s="129">
        <v>3500000</v>
      </c>
      <c r="R258" s="130">
        <v>1790000</v>
      </c>
      <c r="S258" s="131"/>
      <c r="T258" s="127"/>
      <c r="U258" s="130"/>
      <c r="V258" s="129"/>
      <c r="W258" s="130"/>
      <c r="X258" s="129"/>
      <c r="Y258" s="130"/>
      <c r="Z258" s="129"/>
      <c r="AA258" s="130">
        <v>1</v>
      </c>
      <c r="AB258" s="129">
        <v>3500000</v>
      </c>
      <c r="AC258" s="130">
        <v>10500000</v>
      </c>
      <c r="AD258" s="123">
        <v>44882</v>
      </c>
      <c r="AE258" s="123">
        <v>44882.678285104201</v>
      </c>
      <c r="AF258" s="123">
        <v>44882</v>
      </c>
      <c r="AG258" s="123">
        <v>44902</v>
      </c>
      <c r="AH258" s="123"/>
      <c r="AI258" s="123">
        <v>44917</v>
      </c>
      <c r="AJ258" s="123">
        <v>44922</v>
      </c>
      <c r="AK258" s="123">
        <v>44922.434761377299</v>
      </c>
      <c r="AL258" s="123"/>
      <c r="AM258" s="123"/>
      <c r="AN258" s="123"/>
      <c r="AO258" s="123">
        <v>44945.391783217601</v>
      </c>
      <c r="AP258" s="123">
        <v>44945.404312615698</v>
      </c>
      <c r="AQ258" s="123">
        <v>44980.426619062499</v>
      </c>
      <c r="AR258" s="123">
        <v>45035</v>
      </c>
      <c r="AS258" s="123">
        <v>45034.719128124998</v>
      </c>
      <c r="AT258" s="127" t="s">
        <v>1333</v>
      </c>
    </row>
    <row r="259" spans="1:46" s="118" customFormat="1" ht="116.85" hidden="1" customHeight="1" x14ac:dyDescent="0.2">
      <c r="A259" s="132" t="s">
        <v>296</v>
      </c>
      <c r="B259" s="132" t="s">
        <v>1334</v>
      </c>
      <c r="C259" s="132" t="s">
        <v>863</v>
      </c>
      <c r="D259" s="133">
        <v>621</v>
      </c>
      <c r="E259" s="132" t="s">
        <v>1335</v>
      </c>
      <c r="F259" s="132" t="s">
        <v>1335</v>
      </c>
      <c r="G259" s="138" t="s">
        <v>1336</v>
      </c>
      <c r="H259" s="132" t="s">
        <v>305</v>
      </c>
      <c r="I259" s="132" t="s">
        <v>301</v>
      </c>
      <c r="J259" s="132" t="s">
        <v>443</v>
      </c>
      <c r="K259" s="132" t="s">
        <v>1337</v>
      </c>
      <c r="L259" s="134">
        <v>5275494.08</v>
      </c>
      <c r="M259" s="134">
        <v>4950308.57</v>
      </c>
      <c r="N259" s="135">
        <v>3</v>
      </c>
      <c r="O259" s="134">
        <v>4950308.57</v>
      </c>
      <c r="P259" s="135"/>
      <c r="Q259" s="134"/>
      <c r="R259" s="135"/>
      <c r="S259" s="137"/>
      <c r="T259" s="132"/>
      <c r="U259" s="135">
        <v>3</v>
      </c>
      <c r="V259" s="134">
        <v>4950308.57</v>
      </c>
      <c r="W259" s="135"/>
      <c r="X259" s="134"/>
      <c r="Y259" s="135"/>
      <c r="Z259" s="134"/>
      <c r="AA259" s="135"/>
      <c r="AB259" s="134"/>
      <c r="AC259" s="135"/>
      <c r="AD259" s="136">
        <v>44893</v>
      </c>
      <c r="AE259" s="136">
        <v>44893.722358796302</v>
      </c>
      <c r="AF259" s="136">
        <v>44893</v>
      </c>
      <c r="AG259" s="136">
        <v>44936</v>
      </c>
      <c r="AH259" s="136"/>
      <c r="AI259" s="136">
        <v>44952</v>
      </c>
      <c r="AJ259" s="136">
        <v>44957</v>
      </c>
      <c r="AK259" s="136"/>
      <c r="AL259" s="136"/>
      <c r="AM259" s="136"/>
      <c r="AN259" s="136"/>
      <c r="AO259" s="136"/>
      <c r="AP259" s="136"/>
      <c r="AQ259" s="136"/>
      <c r="AR259" s="136"/>
      <c r="AS259" s="136">
        <v>44962.665069097202</v>
      </c>
      <c r="AT259" s="132" t="s">
        <v>1338</v>
      </c>
    </row>
    <row r="260" spans="1:46" s="118" customFormat="1" ht="148.69999999999999" hidden="1" customHeight="1" x14ac:dyDescent="0.2">
      <c r="A260" s="127" t="s">
        <v>296</v>
      </c>
      <c r="B260" s="127" t="s">
        <v>1334</v>
      </c>
      <c r="C260" s="127" t="s">
        <v>863</v>
      </c>
      <c r="D260" s="128">
        <v>622</v>
      </c>
      <c r="E260" s="127" t="s">
        <v>1339</v>
      </c>
      <c r="F260" s="127" t="s">
        <v>1340</v>
      </c>
      <c r="G260" s="124" t="s">
        <v>1341</v>
      </c>
      <c r="H260" s="127" t="s">
        <v>305</v>
      </c>
      <c r="I260" s="127" t="s">
        <v>301</v>
      </c>
      <c r="J260" s="127" t="s">
        <v>312</v>
      </c>
      <c r="K260" s="127" t="s">
        <v>1337</v>
      </c>
      <c r="L260" s="129">
        <v>8563156.0099999998</v>
      </c>
      <c r="M260" s="129">
        <v>8089994.46</v>
      </c>
      <c r="N260" s="130">
        <v>5</v>
      </c>
      <c r="O260" s="129">
        <v>8089994.46</v>
      </c>
      <c r="P260" s="130">
        <v>5</v>
      </c>
      <c r="Q260" s="129">
        <v>8089994.46</v>
      </c>
      <c r="R260" s="130">
        <v>7309430.3700000001</v>
      </c>
      <c r="S260" s="131"/>
      <c r="T260" s="127"/>
      <c r="U260" s="130"/>
      <c r="V260" s="129"/>
      <c r="W260" s="130"/>
      <c r="X260" s="129"/>
      <c r="Y260" s="130"/>
      <c r="Z260" s="129"/>
      <c r="AA260" s="130"/>
      <c r="AB260" s="129"/>
      <c r="AC260" s="130"/>
      <c r="AD260" s="123">
        <v>44895</v>
      </c>
      <c r="AE260" s="123">
        <v>44895.709647418997</v>
      </c>
      <c r="AF260" s="123">
        <v>44895</v>
      </c>
      <c r="AG260" s="123">
        <v>44946</v>
      </c>
      <c r="AH260" s="123"/>
      <c r="AI260" s="123">
        <v>44964</v>
      </c>
      <c r="AJ260" s="123">
        <v>44966</v>
      </c>
      <c r="AK260" s="123">
        <v>44966.418855787</v>
      </c>
      <c r="AL260" s="123">
        <v>44992.500764664401</v>
      </c>
      <c r="AM260" s="123">
        <v>44992.501321377298</v>
      </c>
      <c r="AN260" s="123">
        <v>45007.531990127303</v>
      </c>
      <c r="AO260" s="123">
        <v>45007.533208831002</v>
      </c>
      <c r="AP260" s="123">
        <v>45007.541185613401</v>
      </c>
      <c r="AQ260" s="123">
        <v>45013.382336805596</v>
      </c>
      <c r="AR260" s="123"/>
      <c r="AS260" s="123">
        <v>45099</v>
      </c>
      <c r="AT260" s="127" t="s">
        <v>1342</v>
      </c>
    </row>
    <row r="261" spans="1:46" s="118" customFormat="1" ht="41.1" hidden="1" customHeight="1" x14ac:dyDescent="0.2">
      <c r="A261" s="132" t="s">
        <v>296</v>
      </c>
      <c r="B261" s="132" t="s">
        <v>201</v>
      </c>
      <c r="C261" s="132" t="s">
        <v>863</v>
      </c>
      <c r="D261" s="133">
        <v>623</v>
      </c>
      <c r="E261" s="132" t="s">
        <v>1343</v>
      </c>
      <c r="F261" s="132" t="s">
        <v>1344</v>
      </c>
      <c r="G261" s="132" t="s">
        <v>1345</v>
      </c>
      <c r="H261" s="132" t="s">
        <v>300</v>
      </c>
      <c r="I261" s="132" t="s">
        <v>311</v>
      </c>
      <c r="J261" s="132" t="s">
        <v>312</v>
      </c>
      <c r="K261" s="132" t="s">
        <v>14</v>
      </c>
      <c r="L261" s="134">
        <v>6456630.1100000003</v>
      </c>
      <c r="M261" s="134">
        <v>6456630.1100000003</v>
      </c>
      <c r="N261" s="135">
        <v>4</v>
      </c>
      <c r="O261" s="134">
        <v>6456630.1100000003</v>
      </c>
      <c r="P261" s="135">
        <v>4</v>
      </c>
      <c r="Q261" s="134">
        <v>6456630.1100000003</v>
      </c>
      <c r="R261" s="135">
        <v>6456564.4800000004</v>
      </c>
      <c r="S261" s="137"/>
      <c r="T261" s="132"/>
      <c r="U261" s="135"/>
      <c r="V261" s="134"/>
      <c r="W261" s="135"/>
      <c r="X261" s="134"/>
      <c r="Y261" s="135"/>
      <c r="Z261" s="134"/>
      <c r="AA261" s="135">
        <v>4</v>
      </c>
      <c r="AB261" s="134">
        <v>6456630.1100000003</v>
      </c>
      <c r="AC261" s="135">
        <v>6734164.0499999998</v>
      </c>
      <c r="AD261" s="136">
        <v>44897</v>
      </c>
      <c r="AE261" s="136">
        <v>44897.505202164401</v>
      </c>
      <c r="AF261" s="136">
        <v>44897</v>
      </c>
      <c r="AG261" s="136">
        <v>44907</v>
      </c>
      <c r="AH261" s="136"/>
      <c r="AI261" s="136">
        <v>44915</v>
      </c>
      <c r="AJ261" s="136">
        <v>44916</v>
      </c>
      <c r="AK261" s="136">
        <v>44916.420445138901</v>
      </c>
      <c r="AL261" s="136"/>
      <c r="AM261" s="136"/>
      <c r="AN261" s="136"/>
      <c r="AO261" s="136">
        <v>44916.443921527803</v>
      </c>
      <c r="AP261" s="136">
        <v>44916.471682986099</v>
      </c>
      <c r="AQ261" s="136">
        <v>44917.526775578699</v>
      </c>
      <c r="AR261" s="136">
        <v>44950.718055555597</v>
      </c>
      <c r="AS261" s="136">
        <v>44957.616207754603</v>
      </c>
      <c r="AT261" s="132" t="s">
        <v>1346</v>
      </c>
    </row>
    <row r="262" spans="1:46" s="118" customFormat="1" ht="41.1" hidden="1" customHeight="1" x14ac:dyDescent="0.2">
      <c r="A262" s="127" t="s">
        <v>296</v>
      </c>
      <c r="B262" s="127" t="s">
        <v>201</v>
      </c>
      <c r="C262" s="127" t="s">
        <v>863</v>
      </c>
      <c r="D262" s="128">
        <v>624</v>
      </c>
      <c r="E262" s="127" t="s">
        <v>1347</v>
      </c>
      <c r="F262" s="127" t="s">
        <v>1348</v>
      </c>
      <c r="G262" s="127" t="s">
        <v>1349</v>
      </c>
      <c r="H262" s="127" t="s">
        <v>300</v>
      </c>
      <c r="I262" s="127" t="s">
        <v>311</v>
      </c>
      <c r="J262" s="127" t="s">
        <v>312</v>
      </c>
      <c r="K262" s="127" t="s">
        <v>14</v>
      </c>
      <c r="L262" s="129">
        <v>7142300</v>
      </c>
      <c r="M262" s="129">
        <v>7142300</v>
      </c>
      <c r="N262" s="130">
        <v>1</v>
      </c>
      <c r="O262" s="129">
        <v>7142300</v>
      </c>
      <c r="P262" s="130">
        <v>1</v>
      </c>
      <c r="Q262" s="129">
        <v>7142300</v>
      </c>
      <c r="R262" s="130">
        <v>7142300</v>
      </c>
      <c r="S262" s="131"/>
      <c r="T262" s="127"/>
      <c r="U262" s="130"/>
      <c r="V262" s="129"/>
      <c r="W262" s="130"/>
      <c r="X262" s="129"/>
      <c r="Y262" s="130"/>
      <c r="Z262" s="129"/>
      <c r="AA262" s="130">
        <v>1</v>
      </c>
      <c r="AB262" s="129">
        <v>7142300</v>
      </c>
      <c r="AC262" s="130">
        <v>7142300</v>
      </c>
      <c r="AD262" s="123">
        <v>44895</v>
      </c>
      <c r="AE262" s="123">
        <v>44895.731070601803</v>
      </c>
      <c r="AF262" s="123">
        <v>44895</v>
      </c>
      <c r="AG262" s="123">
        <v>44902</v>
      </c>
      <c r="AH262" s="123"/>
      <c r="AI262" s="123">
        <v>44911</v>
      </c>
      <c r="AJ262" s="123">
        <v>44914</v>
      </c>
      <c r="AK262" s="123">
        <v>44914.4438268171</v>
      </c>
      <c r="AL262" s="123"/>
      <c r="AM262" s="123"/>
      <c r="AN262" s="123"/>
      <c r="AO262" s="123">
        <v>44914.451631863398</v>
      </c>
      <c r="AP262" s="123">
        <v>44914.4548175116</v>
      </c>
      <c r="AQ262" s="123">
        <v>44915.838177696802</v>
      </c>
      <c r="AR262" s="123">
        <v>44950.676388888904</v>
      </c>
      <c r="AS262" s="123">
        <v>44957.367897222197</v>
      </c>
      <c r="AT262" s="127" t="s">
        <v>1350</v>
      </c>
    </row>
    <row r="263" spans="1:46" s="118" customFormat="1" ht="138.19999999999999" hidden="1" customHeight="1" x14ac:dyDescent="0.2">
      <c r="A263" s="132" t="s">
        <v>296</v>
      </c>
      <c r="B263" s="132" t="s">
        <v>1334</v>
      </c>
      <c r="C263" s="132" t="s">
        <v>863</v>
      </c>
      <c r="D263" s="133">
        <v>625</v>
      </c>
      <c r="E263" s="132" t="s">
        <v>1351</v>
      </c>
      <c r="F263" s="132" t="s">
        <v>1352</v>
      </c>
      <c r="G263" s="138" t="s">
        <v>1353</v>
      </c>
      <c r="H263" s="132" t="s">
        <v>305</v>
      </c>
      <c r="I263" s="132" t="s">
        <v>301</v>
      </c>
      <c r="J263" s="132" t="s">
        <v>312</v>
      </c>
      <c r="K263" s="132" t="s">
        <v>1337</v>
      </c>
      <c r="L263" s="134">
        <v>7381875.0499999998</v>
      </c>
      <c r="M263" s="134">
        <v>6889609.8799999999</v>
      </c>
      <c r="N263" s="135">
        <v>4</v>
      </c>
      <c r="O263" s="134">
        <v>6889609.8799999999</v>
      </c>
      <c r="P263" s="135">
        <v>2</v>
      </c>
      <c r="Q263" s="134">
        <v>3039896.06</v>
      </c>
      <c r="R263" s="135">
        <v>2843810.32</v>
      </c>
      <c r="S263" s="137"/>
      <c r="T263" s="132"/>
      <c r="U263" s="135">
        <v>2</v>
      </c>
      <c r="V263" s="134">
        <v>3849713.82</v>
      </c>
      <c r="W263" s="135"/>
      <c r="X263" s="134"/>
      <c r="Y263" s="135"/>
      <c r="Z263" s="134"/>
      <c r="AA263" s="135"/>
      <c r="AB263" s="134"/>
      <c r="AC263" s="135"/>
      <c r="AD263" s="136">
        <v>44915</v>
      </c>
      <c r="AE263" s="136">
        <v>44915.702203275498</v>
      </c>
      <c r="AF263" s="136">
        <v>44915</v>
      </c>
      <c r="AG263" s="136">
        <v>44960</v>
      </c>
      <c r="AH263" s="136"/>
      <c r="AI263" s="136">
        <v>44977</v>
      </c>
      <c r="AJ263" s="136">
        <v>44979</v>
      </c>
      <c r="AK263" s="136">
        <v>44979.417333564801</v>
      </c>
      <c r="AL263" s="136">
        <v>45002.547095983798</v>
      </c>
      <c r="AM263" s="136">
        <v>45002.547654548602</v>
      </c>
      <c r="AN263" s="136">
        <v>45005.668182604197</v>
      </c>
      <c r="AO263" s="136">
        <v>45008.5492254282</v>
      </c>
      <c r="AP263" s="136">
        <v>45008.552468518501</v>
      </c>
      <c r="AQ263" s="136">
        <v>45012.608582789398</v>
      </c>
      <c r="AR263" s="136"/>
      <c r="AS263" s="136">
        <v>45099</v>
      </c>
      <c r="AT263" s="132" t="s">
        <v>1354</v>
      </c>
    </row>
    <row r="264" spans="1:46" s="118" customFormat="1" ht="159.94999999999999" hidden="1" customHeight="1" x14ac:dyDescent="0.2">
      <c r="A264" s="127" t="s">
        <v>296</v>
      </c>
      <c r="B264" s="127" t="s">
        <v>1334</v>
      </c>
      <c r="C264" s="127" t="s">
        <v>863</v>
      </c>
      <c r="D264" s="128">
        <v>626</v>
      </c>
      <c r="E264" s="127" t="s">
        <v>1355</v>
      </c>
      <c r="F264" s="127" t="s">
        <v>1355</v>
      </c>
      <c r="G264" s="124" t="s">
        <v>1356</v>
      </c>
      <c r="H264" s="127" t="s">
        <v>305</v>
      </c>
      <c r="I264" s="127" t="s">
        <v>301</v>
      </c>
      <c r="J264" s="127" t="s">
        <v>312</v>
      </c>
      <c r="K264" s="127" t="s">
        <v>1337</v>
      </c>
      <c r="L264" s="129">
        <v>4394104.33</v>
      </c>
      <c r="M264" s="129">
        <v>4156744.63</v>
      </c>
      <c r="N264" s="130">
        <v>6</v>
      </c>
      <c r="O264" s="129">
        <v>4156744.63</v>
      </c>
      <c r="P264" s="130">
        <v>6</v>
      </c>
      <c r="Q264" s="129">
        <v>4156744.63</v>
      </c>
      <c r="R264" s="130">
        <v>3612009.22</v>
      </c>
      <c r="S264" s="131"/>
      <c r="T264" s="127"/>
      <c r="U264" s="130"/>
      <c r="V264" s="129"/>
      <c r="W264" s="130"/>
      <c r="X264" s="129"/>
      <c r="Y264" s="130"/>
      <c r="Z264" s="129"/>
      <c r="AA264" s="130"/>
      <c r="AB264" s="129"/>
      <c r="AC264" s="130"/>
      <c r="AD264" s="123">
        <v>44916</v>
      </c>
      <c r="AE264" s="123">
        <v>44917.449279826396</v>
      </c>
      <c r="AF264" s="123">
        <v>44917</v>
      </c>
      <c r="AG264" s="123">
        <v>44970</v>
      </c>
      <c r="AH264" s="123"/>
      <c r="AI264" s="123">
        <v>44984</v>
      </c>
      <c r="AJ264" s="123">
        <v>44986</v>
      </c>
      <c r="AK264" s="123">
        <v>44986.419436840297</v>
      </c>
      <c r="AL264" s="123"/>
      <c r="AM264" s="123"/>
      <c r="AN264" s="123"/>
      <c r="AO264" s="123">
        <v>45007.610447187501</v>
      </c>
      <c r="AP264" s="123">
        <v>45007.6209977662</v>
      </c>
      <c r="AQ264" s="123">
        <v>45014.504125960702</v>
      </c>
      <c r="AR264" s="123"/>
      <c r="AS264" s="123">
        <v>45099</v>
      </c>
      <c r="AT264" s="127" t="s">
        <v>1357</v>
      </c>
    </row>
    <row r="265" spans="1:46" s="118" customFormat="1" ht="41.1" hidden="1" customHeight="1" x14ac:dyDescent="0.2">
      <c r="A265" s="132" t="s">
        <v>296</v>
      </c>
      <c r="B265" s="132" t="s">
        <v>297</v>
      </c>
      <c r="C265" s="132" t="s">
        <v>863</v>
      </c>
      <c r="D265" s="133">
        <v>627</v>
      </c>
      <c r="E265" s="132" t="s">
        <v>1358</v>
      </c>
      <c r="F265" s="132" t="s">
        <v>1359</v>
      </c>
      <c r="G265" s="132" t="s">
        <v>1360</v>
      </c>
      <c r="H265" s="132" t="s">
        <v>305</v>
      </c>
      <c r="I265" s="132" t="s">
        <v>301</v>
      </c>
      <c r="J265" s="132" t="s">
        <v>312</v>
      </c>
      <c r="K265" s="132" t="s">
        <v>28</v>
      </c>
      <c r="L265" s="134">
        <v>600000</v>
      </c>
      <c r="M265" s="134">
        <v>300000</v>
      </c>
      <c r="N265" s="135">
        <v>1</v>
      </c>
      <c r="O265" s="134">
        <v>300000</v>
      </c>
      <c r="P265" s="135">
        <v>1</v>
      </c>
      <c r="Q265" s="134">
        <v>300000</v>
      </c>
      <c r="R265" s="135">
        <v>300000</v>
      </c>
      <c r="S265" s="137"/>
      <c r="T265" s="132"/>
      <c r="U265" s="135"/>
      <c r="V265" s="134"/>
      <c r="W265" s="135"/>
      <c r="X265" s="134"/>
      <c r="Y265" s="135"/>
      <c r="Z265" s="134"/>
      <c r="AA265" s="135"/>
      <c r="AB265" s="134"/>
      <c r="AC265" s="135"/>
      <c r="AD265" s="136">
        <v>44914</v>
      </c>
      <c r="AE265" s="136">
        <v>44915.564254201403</v>
      </c>
      <c r="AF265" s="136">
        <v>44915</v>
      </c>
      <c r="AG265" s="136">
        <v>44935</v>
      </c>
      <c r="AH265" s="136">
        <v>44944</v>
      </c>
      <c r="AI265" s="136">
        <v>44970</v>
      </c>
      <c r="AJ265" s="136">
        <v>44972</v>
      </c>
      <c r="AK265" s="136">
        <v>44972.420794213001</v>
      </c>
      <c r="AL265" s="136">
        <v>45009.571801817103</v>
      </c>
      <c r="AM265" s="136">
        <v>44999.4174017361</v>
      </c>
      <c r="AN265" s="136">
        <v>45009.580099421299</v>
      </c>
      <c r="AO265" s="136">
        <v>45013.417376620397</v>
      </c>
      <c r="AP265" s="136">
        <v>45013.419988576403</v>
      </c>
      <c r="AQ265" s="136">
        <v>45015.655676736103</v>
      </c>
      <c r="AR265" s="136"/>
      <c r="AS265" s="136">
        <v>45197</v>
      </c>
      <c r="AT265" s="132" t="s">
        <v>1361</v>
      </c>
    </row>
    <row r="266" spans="1:46" s="118" customFormat="1" ht="41.1" hidden="1" customHeight="1" x14ac:dyDescent="0.2">
      <c r="A266" s="127" t="s">
        <v>296</v>
      </c>
      <c r="B266" s="127" t="s">
        <v>201</v>
      </c>
      <c r="C266" s="127" t="s">
        <v>913</v>
      </c>
      <c r="D266" s="128">
        <v>628</v>
      </c>
      <c r="E266" s="127" t="s">
        <v>1362</v>
      </c>
      <c r="F266" s="127" t="s">
        <v>1363</v>
      </c>
      <c r="G266" s="127" t="s">
        <v>1364</v>
      </c>
      <c r="H266" s="127" t="s">
        <v>300</v>
      </c>
      <c r="I266" s="127" t="s">
        <v>311</v>
      </c>
      <c r="J266" s="127" t="s">
        <v>312</v>
      </c>
      <c r="K266" s="127" t="s">
        <v>14</v>
      </c>
      <c r="L266" s="129">
        <v>2600076</v>
      </c>
      <c r="M266" s="129">
        <v>2600076</v>
      </c>
      <c r="N266" s="130">
        <v>1</v>
      </c>
      <c r="O266" s="129">
        <v>2600076</v>
      </c>
      <c r="P266" s="130">
        <v>1</v>
      </c>
      <c r="Q266" s="129">
        <v>2600076</v>
      </c>
      <c r="R266" s="130">
        <v>2600075.9900000002</v>
      </c>
      <c r="S266" s="131"/>
      <c r="T266" s="127"/>
      <c r="U266" s="130"/>
      <c r="V266" s="129"/>
      <c r="W266" s="130"/>
      <c r="X266" s="129"/>
      <c r="Y266" s="130"/>
      <c r="Z266" s="129"/>
      <c r="AA266" s="130">
        <v>1</v>
      </c>
      <c r="AB266" s="129">
        <v>2600076</v>
      </c>
      <c r="AC266" s="130">
        <v>2600076</v>
      </c>
      <c r="AD266" s="123">
        <v>44960</v>
      </c>
      <c r="AE266" s="123">
        <v>44960.503592905101</v>
      </c>
      <c r="AF266" s="123">
        <v>44960</v>
      </c>
      <c r="AG266" s="123">
        <v>44967</v>
      </c>
      <c r="AH266" s="123"/>
      <c r="AI266" s="123">
        <v>44974</v>
      </c>
      <c r="AJ266" s="123">
        <v>44977</v>
      </c>
      <c r="AK266" s="123">
        <v>44977.441321759303</v>
      </c>
      <c r="AL266" s="123"/>
      <c r="AM266" s="123"/>
      <c r="AN266" s="123"/>
      <c r="AO266" s="123">
        <v>44977.451105671302</v>
      </c>
      <c r="AP266" s="123">
        <v>44977.455037534703</v>
      </c>
      <c r="AQ266" s="123">
        <v>44978.4555925116</v>
      </c>
      <c r="AR266" s="123">
        <v>44994.6472222222</v>
      </c>
      <c r="AS266" s="123">
        <v>45005.388322453698</v>
      </c>
      <c r="AT266" s="127" t="s">
        <v>1365</v>
      </c>
    </row>
    <row r="267" spans="1:46" s="118" customFormat="1" ht="116.85" hidden="1" customHeight="1" x14ac:dyDescent="0.2">
      <c r="A267" s="132" t="s">
        <v>296</v>
      </c>
      <c r="B267" s="132" t="s">
        <v>1334</v>
      </c>
      <c r="C267" s="132" t="s">
        <v>913</v>
      </c>
      <c r="D267" s="133">
        <v>630</v>
      </c>
      <c r="E267" s="132" t="s">
        <v>1366</v>
      </c>
      <c r="F267" s="132" t="s">
        <v>1366</v>
      </c>
      <c r="G267" s="138" t="s">
        <v>1367</v>
      </c>
      <c r="H267" s="132" t="s">
        <v>305</v>
      </c>
      <c r="I267" s="132" t="s">
        <v>301</v>
      </c>
      <c r="J267" s="132" t="s">
        <v>312</v>
      </c>
      <c r="K267" s="132" t="s">
        <v>1337</v>
      </c>
      <c r="L267" s="134">
        <v>5275494.08</v>
      </c>
      <c r="M267" s="134">
        <v>4950308.57</v>
      </c>
      <c r="N267" s="135">
        <v>3</v>
      </c>
      <c r="O267" s="134">
        <v>4950308.57</v>
      </c>
      <c r="P267" s="135">
        <v>3</v>
      </c>
      <c r="Q267" s="134">
        <v>4950308.57</v>
      </c>
      <c r="R267" s="135">
        <v>3514838.01</v>
      </c>
      <c r="S267" s="137"/>
      <c r="T267" s="132"/>
      <c r="U267" s="135"/>
      <c r="V267" s="134"/>
      <c r="W267" s="135"/>
      <c r="X267" s="134"/>
      <c r="Y267" s="135"/>
      <c r="Z267" s="134"/>
      <c r="AA267" s="135"/>
      <c r="AB267" s="134"/>
      <c r="AC267" s="135"/>
      <c r="AD267" s="136">
        <v>44966</v>
      </c>
      <c r="AE267" s="136">
        <v>44967.407001076397</v>
      </c>
      <c r="AF267" s="136">
        <v>44967</v>
      </c>
      <c r="AG267" s="136">
        <v>44991</v>
      </c>
      <c r="AH267" s="136"/>
      <c r="AI267" s="136">
        <v>44998</v>
      </c>
      <c r="AJ267" s="136">
        <v>44999</v>
      </c>
      <c r="AK267" s="136">
        <v>44999.419693784701</v>
      </c>
      <c r="AL267" s="136"/>
      <c r="AM267" s="136"/>
      <c r="AN267" s="136"/>
      <c r="AO267" s="136">
        <v>45009.651675578702</v>
      </c>
      <c r="AP267" s="136">
        <v>45009.660580289303</v>
      </c>
      <c r="AQ267" s="136">
        <v>45015.731624652799</v>
      </c>
      <c r="AR267" s="136"/>
      <c r="AS267" s="136">
        <v>45099</v>
      </c>
      <c r="AT267" s="132" t="s">
        <v>1368</v>
      </c>
    </row>
    <row r="268" spans="1:46" s="118" customFormat="1" ht="41.1" hidden="1" customHeight="1" x14ac:dyDescent="0.2">
      <c r="A268" s="127" t="s">
        <v>296</v>
      </c>
      <c r="B268" s="127" t="s">
        <v>201</v>
      </c>
      <c r="C268" s="127" t="s">
        <v>913</v>
      </c>
      <c r="D268" s="128">
        <v>631</v>
      </c>
      <c r="E268" s="127" t="s">
        <v>1369</v>
      </c>
      <c r="F268" s="127" t="s">
        <v>1370</v>
      </c>
      <c r="G268" s="127" t="s">
        <v>1371</v>
      </c>
      <c r="H268" s="127" t="s">
        <v>300</v>
      </c>
      <c r="I268" s="127" t="s">
        <v>319</v>
      </c>
      <c r="J268" s="127" t="s">
        <v>312</v>
      </c>
      <c r="K268" s="127" t="s">
        <v>9</v>
      </c>
      <c r="L268" s="129">
        <v>256690366.16</v>
      </c>
      <c r="M268" s="129">
        <v>256690366.16</v>
      </c>
      <c r="N268" s="130">
        <v>231</v>
      </c>
      <c r="O268" s="129">
        <v>256690366.16</v>
      </c>
      <c r="P268" s="130">
        <v>121</v>
      </c>
      <c r="Q268" s="129">
        <v>185066296.96000001</v>
      </c>
      <c r="R268" s="130">
        <v>159487283.03</v>
      </c>
      <c r="S268" s="131"/>
      <c r="T268" s="127"/>
      <c r="U268" s="130">
        <v>110</v>
      </c>
      <c r="V268" s="129">
        <v>71624069.200000003</v>
      </c>
      <c r="W268" s="130"/>
      <c r="X268" s="129"/>
      <c r="Y268" s="130"/>
      <c r="Z268" s="129"/>
      <c r="AA268" s="130">
        <v>121</v>
      </c>
      <c r="AB268" s="129">
        <v>185066296.96000001</v>
      </c>
      <c r="AC268" s="130">
        <v>170729440.78999999</v>
      </c>
      <c r="AD268" s="123">
        <v>45016</v>
      </c>
      <c r="AE268" s="123">
        <v>45016.693965659702</v>
      </c>
      <c r="AF268" s="123"/>
      <c r="AG268" s="123">
        <v>45034</v>
      </c>
      <c r="AH268" s="123"/>
      <c r="AI268" s="123">
        <v>45050</v>
      </c>
      <c r="AJ268" s="123">
        <v>45054</v>
      </c>
      <c r="AK268" s="123">
        <v>45054.3978957523</v>
      </c>
      <c r="AL268" s="123"/>
      <c r="AM268" s="123"/>
      <c r="AN268" s="123"/>
      <c r="AO268" s="123">
        <v>45056.584951504599</v>
      </c>
      <c r="AP268" s="123">
        <v>45057.507204594898</v>
      </c>
      <c r="AQ268" s="123">
        <v>45077.797638773103</v>
      </c>
      <c r="AR268" s="123">
        <v>45103.802083333299</v>
      </c>
      <c r="AS268" s="123">
        <v>45225.556712500002</v>
      </c>
      <c r="AT268" s="127" t="s">
        <v>1372</v>
      </c>
    </row>
    <row r="269" spans="1:46" s="118" customFormat="1" ht="41.1" hidden="1" customHeight="1" x14ac:dyDescent="0.2">
      <c r="A269" s="132" t="s">
        <v>296</v>
      </c>
      <c r="B269" s="132" t="s">
        <v>340</v>
      </c>
      <c r="C269" s="132" t="s">
        <v>913</v>
      </c>
      <c r="D269" s="133">
        <v>632</v>
      </c>
      <c r="E269" s="132" t="s">
        <v>1373</v>
      </c>
      <c r="F269" s="132" t="s">
        <v>1374</v>
      </c>
      <c r="G269" s="132" t="s">
        <v>1375</v>
      </c>
      <c r="H269" s="132" t="s">
        <v>300</v>
      </c>
      <c r="I269" s="132" t="s">
        <v>319</v>
      </c>
      <c r="J269" s="132" t="s">
        <v>312</v>
      </c>
      <c r="K269" s="132" t="s">
        <v>13</v>
      </c>
      <c r="L269" s="134">
        <v>33575554.950000003</v>
      </c>
      <c r="M269" s="134">
        <v>33575554.950000003</v>
      </c>
      <c r="N269" s="135">
        <v>24</v>
      </c>
      <c r="O269" s="134">
        <v>33575554.950000003</v>
      </c>
      <c r="P269" s="135">
        <v>24</v>
      </c>
      <c r="Q269" s="134">
        <v>33575554.950000003</v>
      </c>
      <c r="R269" s="135">
        <v>12005773.83</v>
      </c>
      <c r="S269" s="137"/>
      <c r="T269" s="132"/>
      <c r="U269" s="135"/>
      <c r="V269" s="134"/>
      <c r="W269" s="135"/>
      <c r="X269" s="134"/>
      <c r="Y269" s="135"/>
      <c r="Z269" s="134"/>
      <c r="AA269" s="135">
        <v>24</v>
      </c>
      <c r="AB269" s="134">
        <v>33575554.950000003</v>
      </c>
      <c r="AC269" s="135">
        <v>12086589.800000001</v>
      </c>
      <c r="AD269" s="136">
        <v>45044</v>
      </c>
      <c r="AE269" s="136">
        <v>45048.638206747702</v>
      </c>
      <c r="AF269" s="136"/>
      <c r="AG269" s="136">
        <v>45065</v>
      </c>
      <c r="AH269" s="136">
        <v>45077</v>
      </c>
      <c r="AI269" s="136">
        <v>45083</v>
      </c>
      <c r="AJ269" s="136">
        <v>45085</v>
      </c>
      <c r="AK269" s="136">
        <v>45085.419142245402</v>
      </c>
      <c r="AL269" s="136"/>
      <c r="AM269" s="136"/>
      <c r="AN269" s="136"/>
      <c r="AO269" s="136">
        <v>45180.418627465297</v>
      </c>
      <c r="AP269" s="136">
        <v>45180.465324999997</v>
      </c>
      <c r="AQ269" s="136">
        <v>45229.700022303201</v>
      </c>
      <c r="AR269" s="136">
        <v>45280.684722222199</v>
      </c>
      <c r="AS269" s="136">
        <v>45330.6050875</v>
      </c>
      <c r="AT269" s="132" t="s">
        <v>1376</v>
      </c>
    </row>
    <row r="270" spans="1:46" s="118" customFormat="1" ht="116.85" hidden="1" customHeight="1" x14ac:dyDescent="0.2">
      <c r="A270" s="127" t="s">
        <v>296</v>
      </c>
      <c r="B270" s="127" t="s">
        <v>1334</v>
      </c>
      <c r="C270" s="127" t="s">
        <v>913</v>
      </c>
      <c r="D270" s="128">
        <v>633</v>
      </c>
      <c r="E270" s="127" t="s">
        <v>1377</v>
      </c>
      <c r="F270" s="127" t="s">
        <v>1377</v>
      </c>
      <c r="G270" s="124" t="s">
        <v>1378</v>
      </c>
      <c r="H270" s="127" t="s">
        <v>305</v>
      </c>
      <c r="I270" s="127" t="s">
        <v>301</v>
      </c>
      <c r="J270" s="127" t="s">
        <v>312</v>
      </c>
      <c r="K270" s="127" t="s">
        <v>1337</v>
      </c>
      <c r="L270" s="129">
        <v>4066114.88</v>
      </c>
      <c r="M270" s="129">
        <v>3849713.82</v>
      </c>
      <c r="N270" s="130">
        <v>2</v>
      </c>
      <c r="O270" s="129">
        <v>3849713.82</v>
      </c>
      <c r="P270" s="130">
        <v>2</v>
      </c>
      <c r="Q270" s="129">
        <v>3849713.82</v>
      </c>
      <c r="R270" s="130">
        <v>2943106.21</v>
      </c>
      <c r="S270" s="131"/>
      <c r="T270" s="127"/>
      <c r="U270" s="130"/>
      <c r="V270" s="129"/>
      <c r="W270" s="130"/>
      <c r="X270" s="129"/>
      <c r="Y270" s="130"/>
      <c r="Z270" s="129"/>
      <c r="AA270" s="130"/>
      <c r="AB270" s="129"/>
      <c r="AC270" s="130"/>
      <c r="AD270" s="123">
        <v>44988</v>
      </c>
      <c r="AE270" s="123">
        <v>44988.690564814802</v>
      </c>
      <c r="AF270" s="123">
        <v>44988</v>
      </c>
      <c r="AG270" s="123">
        <v>44994</v>
      </c>
      <c r="AH270" s="123"/>
      <c r="AI270" s="123">
        <v>45005</v>
      </c>
      <c r="AJ270" s="123">
        <v>45006</v>
      </c>
      <c r="AK270" s="123">
        <v>45006.418757905099</v>
      </c>
      <c r="AL270" s="123"/>
      <c r="AM270" s="123"/>
      <c r="AN270" s="123"/>
      <c r="AO270" s="123">
        <v>45009.665490821797</v>
      </c>
      <c r="AP270" s="123">
        <v>45009.669628900498</v>
      </c>
      <c r="AQ270" s="123">
        <v>45015.738142905102</v>
      </c>
      <c r="AR270" s="123"/>
      <c r="AS270" s="123">
        <v>45099</v>
      </c>
      <c r="AT270" s="127" t="s">
        <v>1379</v>
      </c>
    </row>
    <row r="271" spans="1:46" s="118" customFormat="1" ht="41.1" hidden="1" customHeight="1" x14ac:dyDescent="0.2">
      <c r="A271" s="132" t="s">
        <v>296</v>
      </c>
      <c r="B271" s="132" t="s">
        <v>201</v>
      </c>
      <c r="C271" s="132" t="s">
        <v>913</v>
      </c>
      <c r="D271" s="133">
        <v>634</v>
      </c>
      <c r="E271" s="132" t="s">
        <v>1380</v>
      </c>
      <c r="F271" s="132" t="s">
        <v>1381</v>
      </c>
      <c r="G271" s="132" t="s">
        <v>1381</v>
      </c>
      <c r="H271" s="132" t="s">
        <v>300</v>
      </c>
      <c r="I271" s="132" t="s">
        <v>319</v>
      </c>
      <c r="J271" s="132" t="s">
        <v>312</v>
      </c>
      <c r="K271" s="132" t="s">
        <v>14</v>
      </c>
      <c r="L271" s="134">
        <v>12505500</v>
      </c>
      <c r="M271" s="134">
        <v>12505500</v>
      </c>
      <c r="N271" s="135">
        <v>5</v>
      </c>
      <c r="O271" s="134">
        <v>12505500</v>
      </c>
      <c r="P271" s="135">
        <v>5</v>
      </c>
      <c r="Q271" s="134">
        <v>12505500</v>
      </c>
      <c r="R271" s="135">
        <v>11347400</v>
      </c>
      <c r="S271" s="137"/>
      <c r="T271" s="132"/>
      <c r="U271" s="135"/>
      <c r="V271" s="134"/>
      <c r="W271" s="135"/>
      <c r="X271" s="134"/>
      <c r="Y271" s="135"/>
      <c r="Z271" s="134"/>
      <c r="AA271" s="135">
        <v>5</v>
      </c>
      <c r="AB271" s="134">
        <v>12505500</v>
      </c>
      <c r="AC271" s="135">
        <v>13389380</v>
      </c>
      <c r="AD271" s="136">
        <v>45044</v>
      </c>
      <c r="AE271" s="136">
        <v>45044.486221296298</v>
      </c>
      <c r="AF271" s="136"/>
      <c r="AG271" s="136">
        <v>45056</v>
      </c>
      <c r="AH271" s="136">
        <v>45058</v>
      </c>
      <c r="AI271" s="136">
        <v>45065</v>
      </c>
      <c r="AJ271" s="136">
        <v>45068</v>
      </c>
      <c r="AK271" s="136">
        <v>45068.420151851897</v>
      </c>
      <c r="AL271" s="136"/>
      <c r="AM271" s="136"/>
      <c r="AN271" s="136"/>
      <c r="AO271" s="136">
        <v>45068.4644233449</v>
      </c>
      <c r="AP271" s="136">
        <v>45068.4780270833</v>
      </c>
      <c r="AQ271" s="136">
        <v>45075.782321759303</v>
      </c>
      <c r="AR271" s="136">
        <v>45107.703472222202</v>
      </c>
      <c r="AS271" s="136">
        <v>45113.413569097203</v>
      </c>
      <c r="AT271" s="132" t="s">
        <v>1382</v>
      </c>
    </row>
    <row r="272" spans="1:46" s="118" customFormat="1" ht="52.35" customHeight="1" x14ac:dyDescent="0.2">
      <c r="A272" s="127" t="s">
        <v>296</v>
      </c>
      <c r="B272" s="127" t="s">
        <v>297</v>
      </c>
      <c r="C272" s="127" t="s">
        <v>913</v>
      </c>
      <c r="D272" s="128">
        <v>635</v>
      </c>
      <c r="E272" s="127" t="s">
        <v>249</v>
      </c>
      <c r="F272" s="127" t="s">
        <v>1383</v>
      </c>
      <c r="G272" s="127" t="s">
        <v>1383</v>
      </c>
      <c r="H272" s="127" t="s">
        <v>300</v>
      </c>
      <c r="I272" s="127" t="s">
        <v>301</v>
      </c>
      <c r="J272" s="127" t="s">
        <v>312</v>
      </c>
      <c r="K272" s="127" t="s">
        <v>229</v>
      </c>
      <c r="L272" s="129">
        <v>5050426.99</v>
      </c>
      <c r="M272" s="129">
        <v>5050426.99</v>
      </c>
      <c r="N272" s="130">
        <v>24</v>
      </c>
      <c r="O272" s="129">
        <v>5050426.99</v>
      </c>
      <c r="P272" s="130">
        <v>24</v>
      </c>
      <c r="Q272" s="129">
        <v>5050426.99</v>
      </c>
      <c r="R272" s="130">
        <v>4484755.6900000004</v>
      </c>
      <c r="S272" s="131"/>
      <c r="T272" s="127"/>
      <c r="U272" s="130"/>
      <c r="V272" s="129"/>
      <c r="W272" s="130"/>
      <c r="X272" s="129"/>
      <c r="Y272" s="130"/>
      <c r="Z272" s="129"/>
      <c r="AA272" s="130">
        <v>24</v>
      </c>
      <c r="AB272" s="129">
        <v>5050426.99</v>
      </c>
      <c r="AC272" s="130">
        <v>5050567.26</v>
      </c>
      <c r="AD272" s="123">
        <v>45078</v>
      </c>
      <c r="AE272" s="123">
        <v>45082.454722800903</v>
      </c>
      <c r="AF272" s="123">
        <v>45082</v>
      </c>
      <c r="AG272" s="123">
        <v>45097</v>
      </c>
      <c r="AH272" s="123"/>
      <c r="AI272" s="123">
        <v>45111</v>
      </c>
      <c r="AJ272" s="123">
        <v>45112</v>
      </c>
      <c r="AK272" s="123">
        <v>45112.418879861099</v>
      </c>
      <c r="AL272" s="123">
        <v>45167.4203774653</v>
      </c>
      <c r="AM272" s="123">
        <v>45167.420638622702</v>
      </c>
      <c r="AN272" s="123">
        <v>45187.528657291703</v>
      </c>
      <c r="AO272" s="123">
        <v>45187.535208217603</v>
      </c>
      <c r="AP272" s="123">
        <v>45187.5713777778</v>
      </c>
      <c r="AQ272" s="123">
        <v>45204.7063873843</v>
      </c>
      <c r="AR272" s="123">
        <v>45338.372222222199</v>
      </c>
      <c r="AS272" s="123">
        <v>45323.481151851898</v>
      </c>
      <c r="AT272" s="127" t="s">
        <v>1384</v>
      </c>
    </row>
    <row r="273" spans="1:46" s="118" customFormat="1" ht="41.1" hidden="1" customHeight="1" x14ac:dyDescent="0.2">
      <c r="A273" s="132" t="s">
        <v>296</v>
      </c>
      <c r="B273" s="132" t="s">
        <v>297</v>
      </c>
      <c r="C273" s="132" t="s">
        <v>913</v>
      </c>
      <c r="D273" s="133">
        <v>637</v>
      </c>
      <c r="E273" s="132" t="s">
        <v>227</v>
      </c>
      <c r="F273" s="132" t="s">
        <v>1385</v>
      </c>
      <c r="G273" s="132" t="s">
        <v>1386</v>
      </c>
      <c r="H273" s="132" t="s">
        <v>305</v>
      </c>
      <c r="I273" s="132" t="s">
        <v>301</v>
      </c>
      <c r="J273" s="132" t="s">
        <v>312</v>
      </c>
      <c r="K273" s="132" t="s">
        <v>229</v>
      </c>
      <c r="L273" s="134">
        <v>517277.05</v>
      </c>
      <c r="M273" s="134">
        <v>387957.79</v>
      </c>
      <c r="N273" s="135">
        <v>1</v>
      </c>
      <c r="O273" s="134">
        <v>387957.79</v>
      </c>
      <c r="P273" s="135">
        <v>1</v>
      </c>
      <c r="Q273" s="134">
        <v>387957.79</v>
      </c>
      <c r="R273" s="135">
        <v>262918.99</v>
      </c>
      <c r="S273" s="137"/>
      <c r="T273" s="132"/>
      <c r="U273" s="135"/>
      <c r="V273" s="134"/>
      <c r="W273" s="135"/>
      <c r="X273" s="134"/>
      <c r="Y273" s="135"/>
      <c r="Z273" s="134"/>
      <c r="AA273" s="135"/>
      <c r="AB273" s="134"/>
      <c r="AC273" s="135"/>
      <c r="AD273" s="136">
        <v>45156</v>
      </c>
      <c r="AE273" s="136">
        <v>45156.743932488404</v>
      </c>
      <c r="AF273" s="136">
        <v>45156</v>
      </c>
      <c r="AG273" s="136">
        <v>45198</v>
      </c>
      <c r="AH273" s="136"/>
      <c r="AI273" s="136">
        <v>45209</v>
      </c>
      <c r="AJ273" s="136">
        <v>45210</v>
      </c>
      <c r="AK273" s="136">
        <v>45210.4195285069</v>
      </c>
      <c r="AL273" s="136">
        <v>45258.434859027802</v>
      </c>
      <c r="AM273" s="136">
        <v>45258.435788888899</v>
      </c>
      <c r="AN273" s="136">
        <v>45317.477496330997</v>
      </c>
      <c r="AO273" s="136">
        <v>45320.606002118097</v>
      </c>
      <c r="AP273" s="136">
        <v>45320.606807210599</v>
      </c>
      <c r="AQ273" s="136">
        <v>45406.835092395799</v>
      </c>
      <c r="AR273" s="136"/>
      <c r="AS273" s="136">
        <v>45406.835092395799</v>
      </c>
      <c r="AT273" s="132" t="s">
        <v>1387</v>
      </c>
    </row>
    <row r="274" spans="1:46" s="118" customFormat="1" ht="52.35" hidden="1" customHeight="1" x14ac:dyDescent="0.2">
      <c r="A274" s="127" t="s">
        <v>296</v>
      </c>
      <c r="B274" s="127" t="s">
        <v>331</v>
      </c>
      <c r="C274" s="127" t="s">
        <v>913</v>
      </c>
      <c r="D274" s="128">
        <v>639</v>
      </c>
      <c r="E274" s="127" t="s">
        <v>226</v>
      </c>
      <c r="F274" s="127" t="s">
        <v>1388</v>
      </c>
      <c r="G274" s="127" t="s">
        <v>1389</v>
      </c>
      <c r="H274" s="127" t="s">
        <v>305</v>
      </c>
      <c r="I274" s="127" t="s">
        <v>301</v>
      </c>
      <c r="J274" s="127" t="s">
        <v>312</v>
      </c>
      <c r="K274" s="127" t="s">
        <v>229</v>
      </c>
      <c r="L274" s="129">
        <v>1925831.33</v>
      </c>
      <c r="M274" s="129">
        <v>1899372.4</v>
      </c>
      <c r="N274" s="130">
        <v>2</v>
      </c>
      <c r="O274" s="129">
        <v>1899372.4</v>
      </c>
      <c r="P274" s="130">
        <v>1</v>
      </c>
      <c r="Q274" s="129">
        <v>858223.42</v>
      </c>
      <c r="R274" s="130">
        <v>636715.94999999995</v>
      </c>
      <c r="S274" s="131"/>
      <c r="T274" s="127"/>
      <c r="U274" s="130">
        <v>1</v>
      </c>
      <c r="V274" s="129">
        <v>1041148.98</v>
      </c>
      <c r="W274" s="130"/>
      <c r="X274" s="129"/>
      <c r="Y274" s="130"/>
      <c r="Z274" s="129"/>
      <c r="AA274" s="130"/>
      <c r="AB274" s="129"/>
      <c r="AC274" s="130"/>
      <c r="AD274" s="123">
        <v>45225</v>
      </c>
      <c r="AE274" s="123">
        <v>45226.497615277804</v>
      </c>
      <c r="AF274" s="123">
        <v>45226</v>
      </c>
      <c r="AG274" s="123">
        <v>45251</v>
      </c>
      <c r="AH274" s="123"/>
      <c r="AI274" s="123">
        <v>45258</v>
      </c>
      <c r="AJ274" s="123">
        <v>45259</v>
      </c>
      <c r="AK274" s="123">
        <v>45259.423548495397</v>
      </c>
      <c r="AL274" s="123"/>
      <c r="AM274" s="123"/>
      <c r="AN274" s="123"/>
      <c r="AO274" s="123">
        <v>45266.423802314799</v>
      </c>
      <c r="AP274" s="123">
        <v>45266.448833912</v>
      </c>
      <c r="AQ274" s="123">
        <v>45394.5069169329</v>
      </c>
      <c r="AR274" s="123"/>
      <c r="AS274" s="123">
        <v>45394.5069169329</v>
      </c>
      <c r="AT274" s="127" t="s">
        <v>1390</v>
      </c>
    </row>
    <row r="275" spans="1:46" s="118" customFormat="1" ht="62.85" hidden="1" customHeight="1" x14ac:dyDescent="0.2">
      <c r="A275" s="132" t="s">
        <v>296</v>
      </c>
      <c r="B275" s="132" t="s">
        <v>297</v>
      </c>
      <c r="C275" s="132" t="s">
        <v>913</v>
      </c>
      <c r="D275" s="133">
        <v>642</v>
      </c>
      <c r="E275" s="132" t="s">
        <v>216</v>
      </c>
      <c r="F275" s="132" t="s">
        <v>1391</v>
      </c>
      <c r="G275" s="132" t="s">
        <v>1392</v>
      </c>
      <c r="H275" s="132" t="s">
        <v>305</v>
      </c>
      <c r="I275" s="132" t="s">
        <v>301</v>
      </c>
      <c r="J275" s="132" t="s">
        <v>312</v>
      </c>
      <c r="K275" s="132" t="s">
        <v>217</v>
      </c>
      <c r="L275" s="134">
        <v>2504651.7000000002</v>
      </c>
      <c r="M275" s="134">
        <v>2503400</v>
      </c>
      <c r="N275" s="135">
        <v>1</v>
      </c>
      <c r="O275" s="134">
        <v>2503400</v>
      </c>
      <c r="P275" s="135">
        <v>1</v>
      </c>
      <c r="Q275" s="134">
        <v>2503400</v>
      </c>
      <c r="R275" s="135">
        <v>1615346</v>
      </c>
      <c r="S275" s="137"/>
      <c r="T275" s="132"/>
      <c r="U275" s="135"/>
      <c r="V275" s="134"/>
      <c r="W275" s="135"/>
      <c r="X275" s="134"/>
      <c r="Y275" s="135"/>
      <c r="Z275" s="134"/>
      <c r="AA275" s="135"/>
      <c r="AB275" s="134"/>
      <c r="AC275" s="135"/>
      <c r="AD275" s="136">
        <v>45100</v>
      </c>
      <c r="AE275" s="136">
        <v>45100.672005590299</v>
      </c>
      <c r="AF275" s="136">
        <v>45100</v>
      </c>
      <c r="AG275" s="136">
        <v>45147</v>
      </c>
      <c r="AH275" s="136"/>
      <c r="AI275" s="136">
        <v>45168</v>
      </c>
      <c r="AJ275" s="136">
        <v>45176</v>
      </c>
      <c r="AK275" s="136">
        <v>45176.4208665509</v>
      </c>
      <c r="AL275" s="136">
        <v>45236.4243417014</v>
      </c>
      <c r="AM275" s="136">
        <v>45236.424916701399</v>
      </c>
      <c r="AN275" s="136">
        <v>45299.743360844899</v>
      </c>
      <c r="AO275" s="136">
        <v>45307.590752743097</v>
      </c>
      <c r="AP275" s="136">
        <v>45307.597249074097</v>
      </c>
      <c r="AQ275" s="136">
        <v>45314.522785613401</v>
      </c>
      <c r="AR275" s="136"/>
      <c r="AS275" s="136">
        <v>45314.522785613401</v>
      </c>
      <c r="AT275" s="132" t="s">
        <v>1393</v>
      </c>
    </row>
    <row r="276" spans="1:46" s="118" customFormat="1" ht="41.1" hidden="1" customHeight="1" x14ac:dyDescent="0.2">
      <c r="A276" s="127" t="s">
        <v>296</v>
      </c>
      <c r="B276" s="127" t="s">
        <v>297</v>
      </c>
      <c r="C276" s="127" t="s">
        <v>913</v>
      </c>
      <c r="D276" s="128">
        <v>643</v>
      </c>
      <c r="E276" s="127" t="s">
        <v>1394</v>
      </c>
      <c r="F276" s="127" t="s">
        <v>1395</v>
      </c>
      <c r="G276" s="127" t="s">
        <v>1396</v>
      </c>
      <c r="H276" s="127" t="s">
        <v>300</v>
      </c>
      <c r="I276" s="127" t="s">
        <v>319</v>
      </c>
      <c r="J276" s="127" t="s">
        <v>312</v>
      </c>
      <c r="K276" s="127" t="s">
        <v>10</v>
      </c>
      <c r="L276" s="129">
        <v>23662400</v>
      </c>
      <c r="M276" s="129">
        <v>23662400</v>
      </c>
      <c r="N276" s="130">
        <v>1</v>
      </c>
      <c r="O276" s="129">
        <v>23662400</v>
      </c>
      <c r="P276" s="130">
        <v>1</v>
      </c>
      <c r="Q276" s="129">
        <v>23662400</v>
      </c>
      <c r="R276" s="130">
        <v>20063980</v>
      </c>
      <c r="S276" s="131"/>
      <c r="T276" s="127"/>
      <c r="U276" s="130"/>
      <c r="V276" s="129"/>
      <c r="W276" s="130"/>
      <c r="X276" s="129"/>
      <c r="Y276" s="130"/>
      <c r="Z276" s="129"/>
      <c r="AA276" s="130">
        <v>1</v>
      </c>
      <c r="AB276" s="129">
        <v>23662400</v>
      </c>
      <c r="AC276" s="130">
        <v>23662400</v>
      </c>
      <c r="AD276" s="123">
        <v>45106</v>
      </c>
      <c r="AE276" s="123">
        <v>45107.4755198727</v>
      </c>
      <c r="AF276" s="123"/>
      <c r="AG276" s="123">
        <v>45128</v>
      </c>
      <c r="AH276" s="123"/>
      <c r="AI276" s="123">
        <v>45148</v>
      </c>
      <c r="AJ276" s="123">
        <v>45149</v>
      </c>
      <c r="AK276" s="123">
        <v>45149.399339780102</v>
      </c>
      <c r="AL276" s="123">
        <v>45168.3994453704</v>
      </c>
      <c r="AM276" s="123">
        <v>45168.400030324097</v>
      </c>
      <c r="AN276" s="123">
        <v>45196.349632175901</v>
      </c>
      <c r="AO276" s="123">
        <v>45197.3868914005</v>
      </c>
      <c r="AP276" s="123">
        <v>45197.394166168997</v>
      </c>
      <c r="AQ276" s="123">
        <v>45208.693461458301</v>
      </c>
      <c r="AR276" s="123">
        <v>45244</v>
      </c>
      <c r="AS276" s="123">
        <v>45244.4706826736</v>
      </c>
      <c r="AT276" s="127" t="s">
        <v>1397</v>
      </c>
    </row>
    <row r="277" spans="1:46" s="118" customFormat="1" ht="52.35" hidden="1" customHeight="1" x14ac:dyDescent="0.2">
      <c r="A277" s="132" t="s">
        <v>296</v>
      </c>
      <c r="B277" s="132" t="s">
        <v>297</v>
      </c>
      <c r="C277" s="132" t="s">
        <v>913</v>
      </c>
      <c r="D277" s="133">
        <v>645</v>
      </c>
      <c r="E277" s="132" t="s">
        <v>218</v>
      </c>
      <c r="F277" s="132" t="s">
        <v>1398</v>
      </c>
      <c r="G277" s="132" t="s">
        <v>1399</v>
      </c>
      <c r="H277" s="132" t="s">
        <v>305</v>
      </c>
      <c r="I277" s="132" t="s">
        <v>301</v>
      </c>
      <c r="J277" s="132" t="s">
        <v>312</v>
      </c>
      <c r="K277" s="132" t="s">
        <v>20</v>
      </c>
      <c r="L277" s="134">
        <v>1850176.6</v>
      </c>
      <c r="M277" s="134">
        <v>1440141.28</v>
      </c>
      <c r="N277" s="135">
        <v>1</v>
      </c>
      <c r="O277" s="134">
        <v>1440141.28</v>
      </c>
      <c r="P277" s="135">
        <v>1</v>
      </c>
      <c r="Q277" s="134">
        <v>1440141.28</v>
      </c>
      <c r="R277" s="135">
        <v>999160</v>
      </c>
      <c r="S277" s="137"/>
      <c r="T277" s="132"/>
      <c r="U277" s="135"/>
      <c r="V277" s="134"/>
      <c r="W277" s="135"/>
      <c r="X277" s="134"/>
      <c r="Y277" s="135"/>
      <c r="Z277" s="134"/>
      <c r="AA277" s="135"/>
      <c r="AB277" s="134"/>
      <c r="AC277" s="135"/>
      <c r="AD277" s="136">
        <v>45100</v>
      </c>
      <c r="AE277" s="136">
        <v>45100.7990804398</v>
      </c>
      <c r="AF277" s="136">
        <v>45100</v>
      </c>
      <c r="AG277" s="136">
        <v>45131</v>
      </c>
      <c r="AH277" s="136"/>
      <c r="AI277" s="136">
        <v>45161</v>
      </c>
      <c r="AJ277" s="136">
        <v>45162</v>
      </c>
      <c r="AK277" s="136">
        <v>45162.419032094898</v>
      </c>
      <c r="AL277" s="136">
        <v>45215.386681562501</v>
      </c>
      <c r="AM277" s="136">
        <v>45215.387442905099</v>
      </c>
      <c r="AN277" s="136">
        <v>45232.515797916698</v>
      </c>
      <c r="AO277" s="136">
        <v>45232.519313541699</v>
      </c>
      <c r="AP277" s="136">
        <v>45232.523974803204</v>
      </c>
      <c r="AQ277" s="136">
        <v>45307.737281018497</v>
      </c>
      <c r="AR277" s="136"/>
      <c r="AS277" s="136">
        <v>45307.737281018497</v>
      </c>
      <c r="AT277" s="132" t="s">
        <v>1400</v>
      </c>
    </row>
    <row r="278" spans="1:46" s="118" customFormat="1" ht="52.35" hidden="1" customHeight="1" x14ac:dyDescent="0.2">
      <c r="A278" s="127" t="s">
        <v>296</v>
      </c>
      <c r="B278" s="127" t="s">
        <v>297</v>
      </c>
      <c r="C278" s="127" t="s">
        <v>913</v>
      </c>
      <c r="D278" s="128">
        <v>646</v>
      </c>
      <c r="E278" s="127" t="s">
        <v>1401</v>
      </c>
      <c r="F278" s="127" t="s">
        <v>1402</v>
      </c>
      <c r="G278" s="127" t="s">
        <v>1403</v>
      </c>
      <c r="H278" s="127" t="s">
        <v>300</v>
      </c>
      <c r="I278" s="127" t="s">
        <v>319</v>
      </c>
      <c r="J278" s="127" t="s">
        <v>312</v>
      </c>
      <c r="K278" s="127" t="s">
        <v>20</v>
      </c>
      <c r="L278" s="129">
        <v>20600000</v>
      </c>
      <c r="M278" s="129">
        <v>20600000</v>
      </c>
      <c r="N278" s="130">
        <v>1</v>
      </c>
      <c r="O278" s="129">
        <v>20600000</v>
      </c>
      <c r="P278" s="130">
        <v>1</v>
      </c>
      <c r="Q278" s="129">
        <v>20600000</v>
      </c>
      <c r="R278" s="130">
        <v>17508700</v>
      </c>
      <c r="S278" s="131"/>
      <c r="T278" s="127"/>
      <c r="U278" s="130"/>
      <c r="V278" s="129"/>
      <c r="W278" s="130"/>
      <c r="X278" s="129"/>
      <c r="Y278" s="130"/>
      <c r="Z278" s="129"/>
      <c r="AA278" s="130">
        <v>1</v>
      </c>
      <c r="AB278" s="129">
        <v>20600000</v>
      </c>
      <c r="AC278" s="130">
        <v>20600000</v>
      </c>
      <c r="AD278" s="123">
        <v>45107</v>
      </c>
      <c r="AE278" s="123">
        <v>45107.5159003472</v>
      </c>
      <c r="AF278" s="123"/>
      <c r="AG278" s="123">
        <v>45135</v>
      </c>
      <c r="AH278" s="123"/>
      <c r="AI278" s="123">
        <v>45166</v>
      </c>
      <c r="AJ278" s="123">
        <v>45167</v>
      </c>
      <c r="AK278" s="123">
        <v>45167.419160532401</v>
      </c>
      <c r="AL278" s="123">
        <v>45211.607154131903</v>
      </c>
      <c r="AM278" s="123">
        <v>45211.607587963001</v>
      </c>
      <c r="AN278" s="123">
        <v>45216.383372604199</v>
      </c>
      <c r="AO278" s="123">
        <v>45216.3849682523</v>
      </c>
      <c r="AP278" s="123">
        <v>45216.389671759302</v>
      </c>
      <c r="AQ278" s="123">
        <v>45222.644290543998</v>
      </c>
      <c r="AR278" s="123">
        <v>45278.688194444498</v>
      </c>
      <c r="AS278" s="123">
        <v>45278.710166817102</v>
      </c>
      <c r="AT278" s="127" t="s">
        <v>1404</v>
      </c>
    </row>
    <row r="279" spans="1:46" s="118" customFormat="1" ht="41.1" hidden="1" customHeight="1" x14ac:dyDescent="0.2">
      <c r="A279" s="132" t="s">
        <v>296</v>
      </c>
      <c r="B279" s="132" t="s">
        <v>297</v>
      </c>
      <c r="C279" s="132" t="s">
        <v>913</v>
      </c>
      <c r="D279" s="133">
        <v>647</v>
      </c>
      <c r="E279" s="132" t="s">
        <v>220</v>
      </c>
      <c r="F279" s="132" t="s">
        <v>1405</v>
      </c>
      <c r="G279" s="132" t="s">
        <v>1406</v>
      </c>
      <c r="H279" s="132" t="s">
        <v>300</v>
      </c>
      <c r="I279" s="132" t="s">
        <v>301</v>
      </c>
      <c r="J279" s="132" t="s">
        <v>312</v>
      </c>
      <c r="K279" s="132" t="s">
        <v>10</v>
      </c>
      <c r="L279" s="134">
        <v>225536039</v>
      </c>
      <c r="M279" s="134">
        <v>165026370</v>
      </c>
      <c r="N279" s="135">
        <v>1</v>
      </c>
      <c r="O279" s="134">
        <v>165026370</v>
      </c>
      <c r="P279" s="135">
        <v>1</v>
      </c>
      <c r="Q279" s="134">
        <v>165026370</v>
      </c>
      <c r="R279" s="135">
        <v>95648180</v>
      </c>
      <c r="S279" s="137"/>
      <c r="T279" s="132"/>
      <c r="U279" s="135"/>
      <c r="V279" s="134"/>
      <c r="W279" s="135"/>
      <c r="X279" s="134"/>
      <c r="Y279" s="135"/>
      <c r="Z279" s="134"/>
      <c r="AA279" s="135">
        <v>1</v>
      </c>
      <c r="AB279" s="134">
        <v>165026370</v>
      </c>
      <c r="AC279" s="135">
        <v>165026370</v>
      </c>
      <c r="AD279" s="136">
        <v>45169</v>
      </c>
      <c r="AE279" s="136">
        <v>45170.563938113402</v>
      </c>
      <c r="AF279" s="136">
        <v>45171</v>
      </c>
      <c r="AG279" s="136">
        <v>45195</v>
      </c>
      <c r="AH279" s="136"/>
      <c r="AI279" s="136">
        <v>45209</v>
      </c>
      <c r="AJ279" s="136">
        <v>45210</v>
      </c>
      <c r="AK279" s="136">
        <v>45210.379181249999</v>
      </c>
      <c r="AL279" s="136">
        <v>45251.652226388898</v>
      </c>
      <c r="AM279" s="136">
        <v>45251.654052858801</v>
      </c>
      <c r="AN279" s="136">
        <v>45271.749929548598</v>
      </c>
      <c r="AO279" s="136">
        <v>45274.4072739931</v>
      </c>
      <c r="AP279" s="136">
        <v>45274.416087580998</v>
      </c>
      <c r="AQ279" s="136">
        <v>45357.4780278935</v>
      </c>
      <c r="AR279" s="136">
        <v>45440.5</v>
      </c>
      <c r="AS279" s="136">
        <v>45440.670520798602</v>
      </c>
      <c r="AT279" s="132" t="s">
        <v>1407</v>
      </c>
    </row>
    <row r="280" spans="1:46" s="118" customFormat="1" ht="62.85" hidden="1" customHeight="1" x14ac:dyDescent="0.2">
      <c r="A280" s="127" t="s">
        <v>296</v>
      </c>
      <c r="B280" s="127" t="s">
        <v>201</v>
      </c>
      <c r="C280" s="127" t="s">
        <v>913</v>
      </c>
      <c r="D280" s="128">
        <v>648</v>
      </c>
      <c r="E280" s="127" t="s">
        <v>1408</v>
      </c>
      <c r="F280" s="127" t="s">
        <v>1409</v>
      </c>
      <c r="G280" s="127" t="s">
        <v>1410</v>
      </c>
      <c r="H280" s="127" t="s">
        <v>300</v>
      </c>
      <c r="I280" s="127" t="s">
        <v>311</v>
      </c>
      <c r="J280" s="127" t="s">
        <v>312</v>
      </c>
      <c r="K280" s="127" t="s">
        <v>14</v>
      </c>
      <c r="L280" s="129">
        <v>4357500</v>
      </c>
      <c r="M280" s="129">
        <v>4357500</v>
      </c>
      <c r="N280" s="130">
        <v>1</v>
      </c>
      <c r="O280" s="129">
        <v>4357500</v>
      </c>
      <c r="P280" s="130">
        <v>1</v>
      </c>
      <c r="Q280" s="129">
        <v>4357500</v>
      </c>
      <c r="R280" s="130">
        <v>4357500</v>
      </c>
      <c r="S280" s="131"/>
      <c r="T280" s="127"/>
      <c r="U280" s="130"/>
      <c r="V280" s="129"/>
      <c r="W280" s="130"/>
      <c r="X280" s="129"/>
      <c r="Y280" s="130"/>
      <c r="Z280" s="129"/>
      <c r="AA280" s="130">
        <v>1</v>
      </c>
      <c r="AB280" s="129">
        <v>4357500</v>
      </c>
      <c r="AC280" s="130">
        <v>5229000</v>
      </c>
      <c r="AD280" s="123">
        <v>45029</v>
      </c>
      <c r="AE280" s="123">
        <v>45030.428861770801</v>
      </c>
      <c r="AF280" s="123">
        <v>45030</v>
      </c>
      <c r="AG280" s="123">
        <v>45037</v>
      </c>
      <c r="AH280" s="123">
        <v>45041</v>
      </c>
      <c r="AI280" s="123">
        <v>45050</v>
      </c>
      <c r="AJ280" s="123">
        <v>45051</v>
      </c>
      <c r="AK280" s="123">
        <v>45051.420502233799</v>
      </c>
      <c r="AL280" s="123"/>
      <c r="AM280" s="123"/>
      <c r="AN280" s="123"/>
      <c r="AO280" s="123">
        <v>45051.430853044003</v>
      </c>
      <c r="AP280" s="123">
        <v>45051.436009108802</v>
      </c>
      <c r="AQ280" s="123">
        <v>45054.415017280102</v>
      </c>
      <c r="AR280" s="123">
        <v>45075.590277777803</v>
      </c>
      <c r="AS280" s="123">
        <v>45076.432202777803</v>
      </c>
      <c r="AT280" s="127" t="s">
        <v>1411</v>
      </c>
    </row>
    <row r="281" spans="1:46" s="118" customFormat="1" ht="41.1" hidden="1" customHeight="1" x14ac:dyDescent="0.2">
      <c r="A281" s="132" t="s">
        <v>296</v>
      </c>
      <c r="B281" s="132" t="s">
        <v>201</v>
      </c>
      <c r="C281" s="132" t="s">
        <v>913</v>
      </c>
      <c r="D281" s="133">
        <v>649</v>
      </c>
      <c r="E281" s="132" t="s">
        <v>1412</v>
      </c>
      <c r="F281" s="132" t="s">
        <v>1413</v>
      </c>
      <c r="G281" s="132" t="s">
        <v>1414</v>
      </c>
      <c r="H281" s="132" t="s">
        <v>300</v>
      </c>
      <c r="I281" s="132" t="s">
        <v>319</v>
      </c>
      <c r="J281" s="132" t="s">
        <v>312</v>
      </c>
      <c r="K281" s="132" t="s">
        <v>9</v>
      </c>
      <c r="L281" s="134">
        <v>9331000</v>
      </c>
      <c r="M281" s="134">
        <v>9331000</v>
      </c>
      <c r="N281" s="135">
        <v>1</v>
      </c>
      <c r="O281" s="134">
        <v>9331000</v>
      </c>
      <c r="P281" s="135">
        <v>1</v>
      </c>
      <c r="Q281" s="134">
        <v>9331000</v>
      </c>
      <c r="R281" s="135">
        <v>5398162.3799999999</v>
      </c>
      <c r="S281" s="137"/>
      <c r="T281" s="132"/>
      <c r="U281" s="135"/>
      <c r="V281" s="134"/>
      <c r="W281" s="135"/>
      <c r="X281" s="134"/>
      <c r="Y281" s="135"/>
      <c r="Z281" s="134"/>
      <c r="AA281" s="135">
        <v>1</v>
      </c>
      <c r="AB281" s="134">
        <v>9331000</v>
      </c>
      <c r="AC281" s="135">
        <v>5398162.3799999999</v>
      </c>
      <c r="AD281" s="136">
        <v>45098</v>
      </c>
      <c r="AE281" s="136">
        <v>45098.609878090298</v>
      </c>
      <c r="AF281" s="136"/>
      <c r="AG281" s="136">
        <v>45110</v>
      </c>
      <c r="AH281" s="136"/>
      <c r="AI281" s="136">
        <v>45117</v>
      </c>
      <c r="AJ281" s="136">
        <v>45118</v>
      </c>
      <c r="AK281" s="136">
        <v>45118.3981172801</v>
      </c>
      <c r="AL281" s="136"/>
      <c r="AM281" s="136"/>
      <c r="AN281" s="136"/>
      <c r="AO281" s="136">
        <v>45118.417095914403</v>
      </c>
      <c r="AP281" s="136">
        <v>45118.422735648201</v>
      </c>
      <c r="AQ281" s="136">
        <v>45135.412100080997</v>
      </c>
      <c r="AR281" s="136">
        <v>45202</v>
      </c>
      <c r="AS281" s="136">
        <v>45202.641519444398</v>
      </c>
      <c r="AT281" s="132" t="s">
        <v>1415</v>
      </c>
    </row>
    <row r="282" spans="1:46" s="118" customFormat="1" ht="41.1" hidden="1" customHeight="1" x14ac:dyDescent="0.2">
      <c r="A282" s="127" t="s">
        <v>296</v>
      </c>
      <c r="B282" s="127" t="s">
        <v>201</v>
      </c>
      <c r="C282" s="127" t="s">
        <v>913</v>
      </c>
      <c r="D282" s="128">
        <v>650</v>
      </c>
      <c r="E282" s="127" t="s">
        <v>1416</v>
      </c>
      <c r="F282" s="127" t="s">
        <v>1417</v>
      </c>
      <c r="G282" s="127" t="s">
        <v>1418</v>
      </c>
      <c r="H282" s="127" t="s">
        <v>300</v>
      </c>
      <c r="I282" s="127" t="s">
        <v>319</v>
      </c>
      <c r="J282" s="127" t="s">
        <v>312</v>
      </c>
      <c r="K282" s="127" t="s">
        <v>9</v>
      </c>
      <c r="L282" s="129">
        <v>477258667.55000001</v>
      </c>
      <c r="M282" s="129">
        <v>397715556.35000002</v>
      </c>
      <c r="N282" s="130">
        <v>162</v>
      </c>
      <c r="O282" s="129">
        <v>397715556.35000002</v>
      </c>
      <c r="P282" s="130">
        <v>135</v>
      </c>
      <c r="Q282" s="129">
        <v>325954930.52999997</v>
      </c>
      <c r="R282" s="130">
        <v>312989652.27999997</v>
      </c>
      <c r="S282" s="131"/>
      <c r="T282" s="127"/>
      <c r="U282" s="130">
        <v>27</v>
      </c>
      <c r="V282" s="129">
        <v>71760625.819999993</v>
      </c>
      <c r="W282" s="130"/>
      <c r="X282" s="129"/>
      <c r="Y282" s="130"/>
      <c r="Z282" s="129"/>
      <c r="AA282" s="130">
        <v>135</v>
      </c>
      <c r="AB282" s="129">
        <v>325954930.52999997</v>
      </c>
      <c r="AC282" s="130">
        <v>316674648.57999998</v>
      </c>
      <c r="AD282" s="123">
        <v>45198</v>
      </c>
      <c r="AE282" s="123">
        <v>45198.6245108449</v>
      </c>
      <c r="AF282" s="123"/>
      <c r="AG282" s="123">
        <v>45210</v>
      </c>
      <c r="AH282" s="123"/>
      <c r="AI282" s="123">
        <v>45219</v>
      </c>
      <c r="AJ282" s="123">
        <v>45222</v>
      </c>
      <c r="AK282" s="123">
        <v>45222.440611192098</v>
      </c>
      <c r="AL282" s="123"/>
      <c r="AM282" s="123">
        <v>45225.735658368103</v>
      </c>
      <c r="AN282" s="123"/>
      <c r="AO282" s="123">
        <v>45225.4395806713</v>
      </c>
      <c r="AP282" s="123">
        <v>45229.621816238403</v>
      </c>
      <c r="AQ282" s="123">
        <v>45281.471327118103</v>
      </c>
      <c r="AR282" s="123">
        <v>45287.766666666699</v>
      </c>
      <c r="AS282" s="123">
        <v>45365.392037534701</v>
      </c>
      <c r="AT282" s="127" t="s">
        <v>1419</v>
      </c>
    </row>
    <row r="283" spans="1:46" s="118" customFormat="1" ht="41.1" hidden="1" customHeight="1" x14ac:dyDescent="0.2">
      <c r="A283" s="132" t="s">
        <v>296</v>
      </c>
      <c r="B283" s="132" t="s">
        <v>201</v>
      </c>
      <c r="C283" s="132" t="s">
        <v>913</v>
      </c>
      <c r="D283" s="133">
        <v>651</v>
      </c>
      <c r="E283" s="132" t="s">
        <v>199</v>
      </c>
      <c r="F283" s="132" t="s">
        <v>1420</v>
      </c>
      <c r="G283" s="132" t="s">
        <v>1420</v>
      </c>
      <c r="H283" s="132" t="s">
        <v>300</v>
      </c>
      <c r="I283" s="132" t="s">
        <v>311</v>
      </c>
      <c r="J283" s="132" t="s">
        <v>312</v>
      </c>
      <c r="K283" s="132" t="s">
        <v>14</v>
      </c>
      <c r="L283" s="134">
        <v>14456112</v>
      </c>
      <c r="M283" s="134">
        <v>12046760</v>
      </c>
      <c r="N283" s="135">
        <v>2</v>
      </c>
      <c r="O283" s="134">
        <v>12046760</v>
      </c>
      <c r="P283" s="135">
        <v>2</v>
      </c>
      <c r="Q283" s="134">
        <v>12046760</v>
      </c>
      <c r="R283" s="135">
        <v>12048443</v>
      </c>
      <c r="S283" s="137"/>
      <c r="T283" s="132"/>
      <c r="U283" s="135"/>
      <c r="V283" s="134"/>
      <c r="W283" s="135"/>
      <c r="X283" s="134"/>
      <c r="Y283" s="135"/>
      <c r="Z283" s="134"/>
      <c r="AA283" s="135">
        <v>2</v>
      </c>
      <c r="AB283" s="134">
        <v>12046760</v>
      </c>
      <c r="AC283" s="135">
        <v>12049681.6</v>
      </c>
      <c r="AD283" s="136">
        <v>45259</v>
      </c>
      <c r="AE283" s="136">
        <v>45259.699788078702</v>
      </c>
      <c r="AF283" s="136">
        <v>45260</v>
      </c>
      <c r="AG283" s="136">
        <v>45271</v>
      </c>
      <c r="AH283" s="136">
        <v>45275</v>
      </c>
      <c r="AI283" s="136">
        <v>45280</v>
      </c>
      <c r="AJ283" s="136">
        <v>45281</v>
      </c>
      <c r="AK283" s="136">
        <v>45281.452974884298</v>
      </c>
      <c r="AL283" s="136"/>
      <c r="AM283" s="136"/>
      <c r="AN283" s="136"/>
      <c r="AO283" s="136">
        <v>45281.478021724499</v>
      </c>
      <c r="AP283" s="136">
        <v>45281.490168865697</v>
      </c>
      <c r="AQ283" s="136">
        <v>45314.685475891201</v>
      </c>
      <c r="AR283" s="136">
        <v>45323.5</v>
      </c>
      <c r="AS283" s="136">
        <v>45320.369814201396</v>
      </c>
      <c r="AT283" s="132" t="s">
        <v>1421</v>
      </c>
    </row>
    <row r="284" spans="1:46" s="118" customFormat="1" ht="73.5" hidden="1" customHeight="1" x14ac:dyDescent="0.2">
      <c r="A284" s="127" t="s">
        <v>296</v>
      </c>
      <c r="B284" s="127" t="s">
        <v>297</v>
      </c>
      <c r="C284" s="127" t="s">
        <v>913</v>
      </c>
      <c r="D284" s="128">
        <v>657</v>
      </c>
      <c r="E284" s="127" t="s">
        <v>173</v>
      </c>
      <c r="F284" s="127" t="s">
        <v>1422</v>
      </c>
      <c r="G284" s="127" t="s">
        <v>1423</v>
      </c>
      <c r="H284" s="127" t="s">
        <v>300</v>
      </c>
      <c r="I284" s="127" t="s">
        <v>301</v>
      </c>
      <c r="J284" s="127" t="s">
        <v>312</v>
      </c>
      <c r="K284" s="127" t="s">
        <v>8</v>
      </c>
      <c r="L284" s="129">
        <v>24660000</v>
      </c>
      <c r="M284" s="129">
        <v>20660000</v>
      </c>
      <c r="N284" s="130">
        <v>1</v>
      </c>
      <c r="O284" s="129">
        <v>20660000</v>
      </c>
      <c r="P284" s="130">
        <v>1</v>
      </c>
      <c r="Q284" s="129">
        <v>20660000</v>
      </c>
      <c r="R284" s="130">
        <v>646800</v>
      </c>
      <c r="S284" s="131"/>
      <c r="T284" s="127"/>
      <c r="U284" s="130"/>
      <c r="V284" s="129"/>
      <c r="W284" s="130"/>
      <c r="X284" s="129"/>
      <c r="Y284" s="130"/>
      <c r="Z284" s="129"/>
      <c r="AA284" s="130">
        <v>1</v>
      </c>
      <c r="AB284" s="129">
        <v>20660000</v>
      </c>
      <c r="AC284" s="130">
        <v>7323400</v>
      </c>
      <c r="AD284" s="123">
        <v>45223</v>
      </c>
      <c r="AE284" s="123">
        <v>45223.689694444503</v>
      </c>
      <c r="AF284" s="123">
        <v>45223</v>
      </c>
      <c r="AG284" s="123">
        <v>45251</v>
      </c>
      <c r="AH284" s="123">
        <v>45258</v>
      </c>
      <c r="AI284" s="123">
        <v>45264</v>
      </c>
      <c r="AJ284" s="123">
        <v>45265</v>
      </c>
      <c r="AK284" s="123">
        <v>45265.419761921301</v>
      </c>
      <c r="AL284" s="123">
        <v>45309.6045568634</v>
      </c>
      <c r="AM284" s="123">
        <v>45309.605417511601</v>
      </c>
      <c r="AN284" s="123">
        <v>45322.654555671303</v>
      </c>
      <c r="AO284" s="123">
        <v>45323.403028935201</v>
      </c>
      <c r="AP284" s="123">
        <v>45323.408758830999</v>
      </c>
      <c r="AQ284" s="123">
        <v>45341.515920486097</v>
      </c>
      <c r="AR284" s="123">
        <v>45390.5</v>
      </c>
      <c r="AS284" s="123">
        <v>45362.568266169001</v>
      </c>
      <c r="AT284" s="127" t="s">
        <v>1424</v>
      </c>
    </row>
    <row r="285" spans="1:46" s="118" customFormat="1" ht="41.1" hidden="1" customHeight="1" x14ac:dyDescent="0.2">
      <c r="A285" s="132" t="s">
        <v>296</v>
      </c>
      <c r="B285" s="132" t="s">
        <v>340</v>
      </c>
      <c r="C285" s="132" t="s">
        <v>913</v>
      </c>
      <c r="D285" s="133">
        <v>658</v>
      </c>
      <c r="E285" s="132" t="s">
        <v>175</v>
      </c>
      <c r="F285" s="132" t="s">
        <v>1425</v>
      </c>
      <c r="G285" s="132" t="s">
        <v>1425</v>
      </c>
      <c r="H285" s="132" t="s">
        <v>300</v>
      </c>
      <c r="I285" s="132" t="s">
        <v>301</v>
      </c>
      <c r="J285" s="132" t="s">
        <v>302</v>
      </c>
      <c r="K285" s="132" t="s">
        <v>8</v>
      </c>
      <c r="L285" s="134">
        <v>36423496.799999997</v>
      </c>
      <c r="M285" s="134">
        <v>30352914</v>
      </c>
      <c r="N285" s="135">
        <v>22</v>
      </c>
      <c r="O285" s="134">
        <v>30352914</v>
      </c>
      <c r="P285" s="135"/>
      <c r="Q285" s="134"/>
      <c r="R285" s="135"/>
      <c r="S285" s="137"/>
      <c r="T285" s="132"/>
      <c r="U285" s="135"/>
      <c r="V285" s="134"/>
      <c r="W285" s="135">
        <v>22</v>
      </c>
      <c r="X285" s="134">
        <v>30352914</v>
      </c>
      <c r="Y285" s="135"/>
      <c r="Z285" s="134"/>
      <c r="AA285" s="135"/>
      <c r="AB285" s="134"/>
      <c r="AC285" s="135"/>
      <c r="AD285" s="136">
        <v>45138</v>
      </c>
      <c r="AE285" s="136">
        <v>45138.693956793999</v>
      </c>
      <c r="AF285" s="136">
        <v>45139</v>
      </c>
      <c r="AG285" s="136">
        <v>45170</v>
      </c>
      <c r="AH285" s="136">
        <v>45181</v>
      </c>
      <c r="AI285" s="136">
        <v>45187</v>
      </c>
      <c r="AJ285" s="136">
        <v>45189</v>
      </c>
      <c r="AK285" s="136">
        <v>45189.420158877299</v>
      </c>
      <c r="AL285" s="136">
        <v>45238.431488506903</v>
      </c>
      <c r="AM285" s="136">
        <v>45238.434264039402</v>
      </c>
      <c r="AN285" s="136"/>
      <c r="AO285" s="136"/>
      <c r="AP285" s="136"/>
      <c r="AQ285" s="136"/>
      <c r="AR285" s="136"/>
      <c r="AS285" s="136"/>
      <c r="AT285" s="132" t="s">
        <v>1426</v>
      </c>
    </row>
    <row r="286" spans="1:46" s="118" customFormat="1" ht="41.1" hidden="1" customHeight="1" x14ac:dyDescent="0.2">
      <c r="A286" s="127" t="s">
        <v>296</v>
      </c>
      <c r="B286" s="127" t="s">
        <v>340</v>
      </c>
      <c r="C286" s="127" t="s">
        <v>913</v>
      </c>
      <c r="D286" s="128">
        <v>660</v>
      </c>
      <c r="E286" s="127" t="s">
        <v>177</v>
      </c>
      <c r="F286" s="127" t="s">
        <v>1427</v>
      </c>
      <c r="G286" s="127" t="s">
        <v>1428</v>
      </c>
      <c r="H286" s="127" t="s">
        <v>300</v>
      </c>
      <c r="I286" s="127" t="s">
        <v>319</v>
      </c>
      <c r="J286" s="127" t="s">
        <v>302</v>
      </c>
      <c r="K286" s="127" t="s">
        <v>178</v>
      </c>
      <c r="L286" s="129">
        <v>41045706</v>
      </c>
      <c r="M286" s="129">
        <v>34204755</v>
      </c>
      <c r="N286" s="130">
        <v>19</v>
      </c>
      <c r="O286" s="129">
        <v>34204755</v>
      </c>
      <c r="P286" s="130"/>
      <c r="Q286" s="129"/>
      <c r="R286" s="130"/>
      <c r="S286" s="131"/>
      <c r="T286" s="127"/>
      <c r="U286" s="130"/>
      <c r="V286" s="129"/>
      <c r="W286" s="130">
        <v>19</v>
      </c>
      <c r="X286" s="129">
        <v>34204755</v>
      </c>
      <c r="Y286" s="130"/>
      <c r="Z286" s="129"/>
      <c r="AA286" s="130"/>
      <c r="AB286" s="129"/>
      <c r="AC286" s="130"/>
      <c r="AD286" s="123">
        <v>45278</v>
      </c>
      <c r="AE286" s="123">
        <v>45279.748715011599</v>
      </c>
      <c r="AF286" s="123"/>
      <c r="AG286" s="123">
        <v>45308</v>
      </c>
      <c r="AH286" s="123">
        <v>45317</v>
      </c>
      <c r="AI286" s="123">
        <v>45324</v>
      </c>
      <c r="AJ286" s="123">
        <v>45327</v>
      </c>
      <c r="AK286" s="123">
        <v>45327.420266087996</v>
      </c>
      <c r="AL286" s="123">
        <v>45358.475532905097</v>
      </c>
      <c r="AM286" s="123">
        <v>45358.476318900503</v>
      </c>
      <c r="AN286" s="123"/>
      <c r="AO286" s="123"/>
      <c r="AP286" s="123"/>
      <c r="AQ286" s="123"/>
      <c r="AR286" s="123"/>
      <c r="AS286" s="123"/>
      <c r="AT286" s="127" t="s">
        <v>1429</v>
      </c>
    </row>
    <row r="287" spans="1:46" s="118" customFormat="1" ht="41.1" hidden="1" customHeight="1" x14ac:dyDescent="0.2">
      <c r="A287" s="132" t="s">
        <v>296</v>
      </c>
      <c r="B287" s="132" t="s">
        <v>340</v>
      </c>
      <c r="C287" s="132" t="s">
        <v>913</v>
      </c>
      <c r="D287" s="133">
        <v>661</v>
      </c>
      <c r="E287" s="132" t="s">
        <v>180</v>
      </c>
      <c r="F287" s="132" t="s">
        <v>1430</v>
      </c>
      <c r="G287" s="132" t="s">
        <v>1431</v>
      </c>
      <c r="H287" s="132" t="s">
        <v>300</v>
      </c>
      <c r="I287" s="132" t="s">
        <v>301</v>
      </c>
      <c r="J287" s="132" t="s">
        <v>312</v>
      </c>
      <c r="K287" s="132" t="s">
        <v>8</v>
      </c>
      <c r="L287" s="134">
        <v>32064909.600000001</v>
      </c>
      <c r="M287" s="134">
        <v>26720758</v>
      </c>
      <c r="N287" s="135">
        <v>12</v>
      </c>
      <c r="O287" s="134">
        <v>26720758</v>
      </c>
      <c r="P287" s="135">
        <v>12</v>
      </c>
      <c r="Q287" s="134">
        <v>26720758</v>
      </c>
      <c r="R287" s="135">
        <v>18252442.539999999</v>
      </c>
      <c r="S287" s="137"/>
      <c r="T287" s="132"/>
      <c r="U287" s="135"/>
      <c r="V287" s="134"/>
      <c r="W287" s="135"/>
      <c r="X287" s="134"/>
      <c r="Y287" s="135"/>
      <c r="Z287" s="134"/>
      <c r="AA287" s="135">
        <v>12</v>
      </c>
      <c r="AB287" s="134">
        <v>26720758</v>
      </c>
      <c r="AC287" s="135">
        <v>18252442.539999999</v>
      </c>
      <c r="AD287" s="136">
        <v>45278</v>
      </c>
      <c r="AE287" s="136">
        <v>45279.765399571799</v>
      </c>
      <c r="AF287" s="136">
        <v>45279</v>
      </c>
      <c r="AG287" s="136">
        <v>45309</v>
      </c>
      <c r="AH287" s="136">
        <v>45316</v>
      </c>
      <c r="AI287" s="136">
        <v>45322</v>
      </c>
      <c r="AJ287" s="136">
        <v>45324</v>
      </c>
      <c r="AK287" s="136">
        <v>45324.401985185199</v>
      </c>
      <c r="AL287" s="136"/>
      <c r="AM287" s="136"/>
      <c r="AN287" s="136"/>
      <c r="AO287" s="136">
        <v>45371.611264085601</v>
      </c>
      <c r="AP287" s="136">
        <v>45372.483527893499</v>
      </c>
      <c r="AQ287" s="136">
        <v>45474.479191585699</v>
      </c>
      <c r="AR287" s="136">
        <v>45513.5</v>
      </c>
      <c r="AS287" s="136">
        <v>45555.392773495398</v>
      </c>
      <c r="AT287" s="132" t="s">
        <v>1432</v>
      </c>
    </row>
    <row r="288" spans="1:46" s="118" customFormat="1" ht="52.35" hidden="1" customHeight="1" x14ac:dyDescent="0.2">
      <c r="A288" s="127" t="s">
        <v>296</v>
      </c>
      <c r="B288" s="127" t="s">
        <v>340</v>
      </c>
      <c r="C288" s="127" t="s">
        <v>913</v>
      </c>
      <c r="D288" s="128">
        <v>667</v>
      </c>
      <c r="E288" s="127" t="s">
        <v>105</v>
      </c>
      <c r="F288" s="127" t="s">
        <v>1433</v>
      </c>
      <c r="G288" s="127" t="s">
        <v>1434</v>
      </c>
      <c r="H288" s="127" t="s">
        <v>300</v>
      </c>
      <c r="I288" s="127" t="s">
        <v>301</v>
      </c>
      <c r="J288" s="127" t="s">
        <v>306</v>
      </c>
      <c r="K288" s="127" t="s">
        <v>22</v>
      </c>
      <c r="L288" s="129">
        <v>197982502.80000001</v>
      </c>
      <c r="M288" s="129">
        <v>129824592</v>
      </c>
      <c r="N288" s="130">
        <v>4</v>
      </c>
      <c r="O288" s="129">
        <v>129824592</v>
      </c>
      <c r="P288" s="130">
        <v>4</v>
      </c>
      <c r="Q288" s="129">
        <v>129824592</v>
      </c>
      <c r="R288" s="130">
        <v>91167702.200000003</v>
      </c>
      <c r="S288" s="131"/>
      <c r="T288" s="127"/>
      <c r="U288" s="130"/>
      <c r="V288" s="129"/>
      <c r="W288" s="130"/>
      <c r="X288" s="129"/>
      <c r="Y288" s="130"/>
      <c r="Z288" s="129"/>
      <c r="AA288" s="130">
        <v>4</v>
      </c>
      <c r="AB288" s="129">
        <v>129824592</v>
      </c>
      <c r="AC288" s="130">
        <v>475322208</v>
      </c>
      <c r="AD288" s="123">
        <v>45140</v>
      </c>
      <c r="AE288" s="123">
        <v>45140.542333333302</v>
      </c>
      <c r="AF288" s="123">
        <v>45140</v>
      </c>
      <c r="AG288" s="123">
        <v>45204</v>
      </c>
      <c r="AH288" s="123"/>
      <c r="AI288" s="123">
        <v>45229</v>
      </c>
      <c r="AJ288" s="123">
        <v>45230</v>
      </c>
      <c r="AK288" s="123">
        <v>45230.424814849503</v>
      </c>
      <c r="AL288" s="123">
        <v>45275.461281631899</v>
      </c>
      <c r="AM288" s="123">
        <v>45275.461951469901</v>
      </c>
      <c r="AN288" s="123">
        <v>45362.3861364236</v>
      </c>
      <c r="AO288" s="123">
        <v>45362.396800613402</v>
      </c>
      <c r="AP288" s="123">
        <v>45362.454878819401</v>
      </c>
      <c r="AQ288" s="123">
        <v>45429.464048379603</v>
      </c>
      <c r="AR288" s="123">
        <v>45482.5</v>
      </c>
      <c r="AS288" s="123"/>
      <c r="AT288" s="127" t="s">
        <v>1435</v>
      </c>
    </row>
    <row r="289" spans="1:46" s="118" customFormat="1" ht="52.35" hidden="1" customHeight="1" x14ac:dyDescent="0.2">
      <c r="A289" s="132" t="s">
        <v>296</v>
      </c>
      <c r="B289" s="132" t="s">
        <v>297</v>
      </c>
      <c r="C289" s="132" t="s">
        <v>913</v>
      </c>
      <c r="D289" s="133">
        <v>668</v>
      </c>
      <c r="E289" s="132" t="s">
        <v>107</v>
      </c>
      <c r="F289" s="132" t="s">
        <v>1436</v>
      </c>
      <c r="G289" s="132" t="s">
        <v>1437</v>
      </c>
      <c r="H289" s="132" t="s">
        <v>300</v>
      </c>
      <c r="I289" s="132" t="s">
        <v>301</v>
      </c>
      <c r="J289" s="132" t="s">
        <v>306</v>
      </c>
      <c r="K289" s="132" t="s">
        <v>22</v>
      </c>
      <c r="L289" s="134">
        <v>55028400</v>
      </c>
      <c r="M289" s="134">
        <v>47106000</v>
      </c>
      <c r="N289" s="135">
        <v>2</v>
      </c>
      <c r="O289" s="134">
        <v>47106000</v>
      </c>
      <c r="P289" s="135">
        <v>2</v>
      </c>
      <c r="Q289" s="134">
        <v>47106000</v>
      </c>
      <c r="R289" s="135">
        <v>40602315.700000003</v>
      </c>
      <c r="S289" s="137"/>
      <c r="T289" s="132"/>
      <c r="U289" s="135"/>
      <c r="V289" s="134"/>
      <c r="W289" s="135"/>
      <c r="X289" s="134"/>
      <c r="Y289" s="135"/>
      <c r="Z289" s="134"/>
      <c r="AA289" s="135"/>
      <c r="AB289" s="134"/>
      <c r="AC289" s="135"/>
      <c r="AD289" s="136">
        <v>45049</v>
      </c>
      <c r="AE289" s="136">
        <v>45049.608375428201</v>
      </c>
      <c r="AF289" s="136">
        <v>45049</v>
      </c>
      <c r="AG289" s="136">
        <v>45111</v>
      </c>
      <c r="AH289" s="136"/>
      <c r="AI289" s="136">
        <v>45131</v>
      </c>
      <c r="AJ289" s="136">
        <v>45132</v>
      </c>
      <c r="AK289" s="136">
        <v>45132.437039814802</v>
      </c>
      <c r="AL289" s="136">
        <v>45181.433366006902</v>
      </c>
      <c r="AM289" s="136">
        <v>45181.440068055599</v>
      </c>
      <c r="AN289" s="136">
        <v>45495.616196724499</v>
      </c>
      <c r="AO289" s="136">
        <v>45499.401746145799</v>
      </c>
      <c r="AP289" s="136">
        <v>45499.418372488399</v>
      </c>
      <c r="AQ289" s="136">
        <v>45558.6460584491</v>
      </c>
      <c r="AR289" s="136"/>
      <c r="AS289" s="136"/>
      <c r="AT289" s="132" t="s">
        <v>1438</v>
      </c>
    </row>
    <row r="290" spans="1:46" s="118" customFormat="1" ht="62.85" hidden="1" customHeight="1" x14ac:dyDescent="0.2">
      <c r="A290" s="127" t="s">
        <v>296</v>
      </c>
      <c r="B290" s="127" t="s">
        <v>331</v>
      </c>
      <c r="C290" s="127" t="s">
        <v>913</v>
      </c>
      <c r="D290" s="128">
        <v>669</v>
      </c>
      <c r="E290" s="127" t="s">
        <v>108</v>
      </c>
      <c r="F290" s="127" t="s">
        <v>1439</v>
      </c>
      <c r="G290" s="127" t="s">
        <v>1440</v>
      </c>
      <c r="H290" s="127" t="s">
        <v>305</v>
      </c>
      <c r="I290" s="127" t="s">
        <v>301</v>
      </c>
      <c r="J290" s="127" t="s">
        <v>306</v>
      </c>
      <c r="K290" s="127" t="s">
        <v>25</v>
      </c>
      <c r="L290" s="129">
        <v>4809277.9400000004</v>
      </c>
      <c r="M290" s="129">
        <v>4800277.9400000004</v>
      </c>
      <c r="N290" s="130">
        <v>5</v>
      </c>
      <c r="O290" s="129">
        <v>4800277.9400000004</v>
      </c>
      <c r="P290" s="130">
        <v>4</v>
      </c>
      <c r="Q290" s="129">
        <v>4643342.9400000004</v>
      </c>
      <c r="R290" s="130">
        <v>2852444.86</v>
      </c>
      <c r="S290" s="131"/>
      <c r="T290" s="127"/>
      <c r="U290" s="130">
        <v>1</v>
      </c>
      <c r="V290" s="129">
        <v>156935</v>
      </c>
      <c r="W290" s="130"/>
      <c r="X290" s="129"/>
      <c r="Y290" s="130"/>
      <c r="Z290" s="129"/>
      <c r="AA290" s="130"/>
      <c r="AB290" s="129"/>
      <c r="AC290" s="130"/>
      <c r="AD290" s="123">
        <v>45098</v>
      </c>
      <c r="AE290" s="123">
        <v>45098.483343669002</v>
      </c>
      <c r="AF290" s="123">
        <v>45098</v>
      </c>
      <c r="AG290" s="123">
        <v>45137</v>
      </c>
      <c r="AH290" s="123"/>
      <c r="AI290" s="123">
        <v>45168</v>
      </c>
      <c r="AJ290" s="123">
        <v>45170</v>
      </c>
      <c r="AK290" s="123">
        <v>45170.463746608802</v>
      </c>
      <c r="AL290" s="123">
        <v>45229.649166666699</v>
      </c>
      <c r="AM290" s="123">
        <v>45229.650808564802</v>
      </c>
      <c r="AN290" s="123">
        <v>45463.424867743102</v>
      </c>
      <c r="AO290" s="123">
        <v>45463.4257145023</v>
      </c>
      <c r="AP290" s="123">
        <v>45463.435274189796</v>
      </c>
      <c r="AQ290" s="123">
        <v>45492.508750497698</v>
      </c>
      <c r="AR290" s="123"/>
      <c r="AS290" s="123"/>
      <c r="AT290" s="127" t="s">
        <v>1441</v>
      </c>
    </row>
    <row r="291" spans="1:46" s="118" customFormat="1" ht="52.35" hidden="1" customHeight="1" x14ac:dyDescent="0.2">
      <c r="A291" s="132" t="s">
        <v>296</v>
      </c>
      <c r="B291" s="132" t="s">
        <v>297</v>
      </c>
      <c r="C291" s="132" t="s">
        <v>913</v>
      </c>
      <c r="D291" s="133">
        <v>670</v>
      </c>
      <c r="E291" s="132" t="s">
        <v>1442</v>
      </c>
      <c r="F291" s="132" t="s">
        <v>1443</v>
      </c>
      <c r="G291" s="132" t="s">
        <v>1444</v>
      </c>
      <c r="H291" s="132" t="s">
        <v>300</v>
      </c>
      <c r="I291" s="132" t="s">
        <v>301</v>
      </c>
      <c r="J291" s="132" t="s">
        <v>312</v>
      </c>
      <c r="K291" s="132" t="s">
        <v>22</v>
      </c>
      <c r="L291" s="134">
        <v>9000000</v>
      </c>
      <c r="M291" s="134">
        <v>4000000</v>
      </c>
      <c r="N291" s="135">
        <v>1</v>
      </c>
      <c r="O291" s="134">
        <v>4000000</v>
      </c>
      <c r="P291" s="135">
        <v>1</v>
      </c>
      <c r="Q291" s="134">
        <v>4000000</v>
      </c>
      <c r="R291" s="135">
        <v>3960800</v>
      </c>
      <c r="S291" s="137"/>
      <c r="T291" s="132"/>
      <c r="U291" s="135"/>
      <c r="V291" s="134"/>
      <c r="W291" s="135"/>
      <c r="X291" s="134"/>
      <c r="Y291" s="135"/>
      <c r="Z291" s="134"/>
      <c r="AA291" s="135">
        <v>1</v>
      </c>
      <c r="AB291" s="134">
        <v>4000000</v>
      </c>
      <c r="AC291" s="135">
        <v>4000000</v>
      </c>
      <c r="AD291" s="136">
        <v>45098</v>
      </c>
      <c r="AE291" s="136">
        <v>45098.694608298603</v>
      </c>
      <c r="AF291" s="136">
        <v>45098</v>
      </c>
      <c r="AG291" s="136">
        <v>45118</v>
      </c>
      <c r="AH291" s="136"/>
      <c r="AI291" s="136">
        <v>45134</v>
      </c>
      <c r="AJ291" s="136">
        <v>45135</v>
      </c>
      <c r="AK291" s="136">
        <v>45135.428909872702</v>
      </c>
      <c r="AL291" s="136">
        <v>45168.425734062497</v>
      </c>
      <c r="AM291" s="136">
        <v>45168.426038044003</v>
      </c>
      <c r="AN291" s="136">
        <v>45176.4215315162</v>
      </c>
      <c r="AO291" s="136">
        <v>45176.425288807899</v>
      </c>
      <c r="AP291" s="136">
        <v>45176.431758101899</v>
      </c>
      <c r="AQ291" s="136">
        <v>45250.619244988397</v>
      </c>
      <c r="AR291" s="136">
        <v>45252</v>
      </c>
      <c r="AS291" s="136">
        <v>45252.4914164699</v>
      </c>
      <c r="AT291" s="132" t="s">
        <v>1445</v>
      </c>
    </row>
    <row r="292" spans="1:46" s="118" customFormat="1" ht="52.35" hidden="1" customHeight="1" x14ac:dyDescent="0.2">
      <c r="A292" s="127" t="s">
        <v>296</v>
      </c>
      <c r="B292" s="127" t="s">
        <v>297</v>
      </c>
      <c r="C292" s="127" t="s">
        <v>913</v>
      </c>
      <c r="D292" s="128">
        <v>671</v>
      </c>
      <c r="E292" s="127" t="s">
        <v>1446</v>
      </c>
      <c r="F292" s="127" t="s">
        <v>1447</v>
      </c>
      <c r="G292" s="127" t="s">
        <v>1448</v>
      </c>
      <c r="H292" s="127" t="s">
        <v>305</v>
      </c>
      <c r="I292" s="127" t="s">
        <v>301</v>
      </c>
      <c r="J292" s="127" t="s">
        <v>312</v>
      </c>
      <c r="K292" s="127" t="s">
        <v>25</v>
      </c>
      <c r="L292" s="129">
        <v>1474496.3</v>
      </c>
      <c r="M292" s="129">
        <v>655331.68999999994</v>
      </c>
      <c r="N292" s="130">
        <v>1</v>
      </c>
      <c r="O292" s="129">
        <v>655331.68999999994</v>
      </c>
      <c r="P292" s="130">
        <v>1</v>
      </c>
      <c r="Q292" s="129">
        <v>655331.68999999994</v>
      </c>
      <c r="R292" s="130">
        <v>650000</v>
      </c>
      <c r="S292" s="131"/>
      <c r="T292" s="127"/>
      <c r="U292" s="130"/>
      <c r="V292" s="129"/>
      <c r="W292" s="130"/>
      <c r="X292" s="129"/>
      <c r="Y292" s="130"/>
      <c r="Z292" s="129"/>
      <c r="AA292" s="130"/>
      <c r="AB292" s="129"/>
      <c r="AC292" s="130"/>
      <c r="AD292" s="123">
        <v>45105</v>
      </c>
      <c r="AE292" s="123">
        <v>45105.731811539401</v>
      </c>
      <c r="AF292" s="123">
        <v>45106</v>
      </c>
      <c r="AG292" s="123">
        <v>45138</v>
      </c>
      <c r="AH292" s="123"/>
      <c r="AI292" s="123">
        <v>45173</v>
      </c>
      <c r="AJ292" s="123">
        <v>45175</v>
      </c>
      <c r="AK292" s="123">
        <v>45175.4624177894</v>
      </c>
      <c r="AL292" s="123"/>
      <c r="AM292" s="123">
        <v>45191.421281632</v>
      </c>
      <c r="AN292" s="123">
        <v>45195.610139155098</v>
      </c>
      <c r="AO292" s="123">
        <v>45195.618195567098</v>
      </c>
      <c r="AP292" s="123">
        <v>45195.619207870397</v>
      </c>
      <c r="AQ292" s="123">
        <v>45208.629346793998</v>
      </c>
      <c r="AR292" s="123"/>
      <c r="AS292" s="123">
        <v>45278</v>
      </c>
      <c r="AT292" s="127" t="s">
        <v>1449</v>
      </c>
    </row>
    <row r="293" spans="1:46" s="118" customFormat="1" ht="52.35" hidden="1" customHeight="1" x14ac:dyDescent="0.2">
      <c r="A293" s="132" t="s">
        <v>296</v>
      </c>
      <c r="B293" s="132" t="s">
        <v>297</v>
      </c>
      <c r="C293" s="132" t="s">
        <v>913</v>
      </c>
      <c r="D293" s="133">
        <v>672</v>
      </c>
      <c r="E293" s="132" t="s">
        <v>1450</v>
      </c>
      <c r="F293" s="132" t="s">
        <v>1451</v>
      </c>
      <c r="G293" s="132" t="s">
        <v>1452</v>
      </c>
      <c r="H293" s="132" t="s">
        <v>305</v>
      </c>
      <c r="I293" s="132" t="s">
        <v>301</v>
      </c>
      <c r="J293" s="132" t="s">
        <v>312</v>
      </c>
      <c r="K293" s="132" t="s">
        <v>29</v>
      </c>
      <c r="L293" s="134">
        <v>2459016.4</v>
      </c>
      <c r="M293" s="134">
        <v>1229508.2</v>
      </c>
      <c r="N293" s="135">
        <v>1</v>
      </c>
      <c r="O293" s="134">
        <v>1229508.2</v>
      </c>
      <c r="P293" s="135">
        <v>1</v>
      </c>
      <c r="Q293" s="134">
        <v>1229508.2</v>
      </c>
      <c r="R293" s="135">
        <v>946719.84</v>
      </c>
      <c r="S293" s="137"/>
      <c r="T293" s="132"/>
      <c r="U293" s="135"/>
      <c r="V293" s="134"/>
      <c r="W293" s="135"/>
      <c r="X293" s="134"/>
      <c r="Y293" s="135"/>
      <c r="Z293" s="134"/>
      <c r="AA293" s="135"/>
      <c r="AB293" s="134"/>
      <c r="AC293" s="135"/>
      <c r="AD293" s="136">
        <v>45099</v>
      </c>
      <c r="AE293" s="136">
        <v>45099.524564930602</v>
      </c>
      <c r="AF293" s="136">
        <v>45099</v>
      </c>
      <c r="AG293" s="136">
        <v>45119</v>
      </c>
      <c r="AH293" s="136"/>
      <c r="AI293" s="136">
        <v>45132</v>
      </c>
      <c r="AJ293" s="136">
        <v>45133</v>
      </c>
      <c r="AK293" s="136">
        <v>45133.418621990699</v>
      </c>
      <c r="AL293" s="136">
        <v>45170.397260532402</v>
      </c>
      <c r="AM293" s="136">
        <v>45170.397410729202</v>
      </c>
      <c r="AN293" s="136">
        <v>45177.459744907399</v>
      </c>
      <c r="AO293" s="136">
        <v>45177.460271215299</v>
      </c>
      <c r="AP293" s="136">
        <v>45177.461526307903</v>
      </c>
      <c r="AQ293" s="136">
        <v>45194.563407638903</v>
      </c>
      <c r="AR293" s="136"/>
      <c r="AS293" s="136">
        <v>45238</v>
      </c>
      <c r="AT293" s="132" t="s">
        <v>1453</v>
      </c>
    </row>
    <row r="294" spans="1:46" s="118" customFormat="1" ht="52.35" hidden="1" customHeight="1" x14ac:dyDescent="0.2">
      <c r="A294" s="127" t="s">
        <v>296</v>
      </c>
      <c r="B294" s="127" t="s">
        <v>297</v>
      </c>
      <c r="C294" s="127" t="s">
        <v>913</v>
      </c>
      <c r="D294" s="128">
        <v>673</v>
      </c>
      <c r="E294" s="127" t="s">
        <v>1454</v>
      </c>
      <c r="F294" s="127" t="s">
        <v>1455</v>
      </c>
      <c r="G294" s="127" t="s">
        <v>1456</v>
      </c>
      <c r="H294" s="127" t="s">
        <v>305</v>
      </c>
      <c r="I294" s="127" t="s">
        <v>301</v>
      </c>
      <c r="J294" s="127" t="s">
        <v>312</v>
      </c>
      <c r="K294" s="127" t="s">
        <v>21</v>
      </c>
      <c r="L294" s="129">
        <v>6000000</v>
      </c>
      <c r="M294" s="129">
        <v>3000000</v>
      </c>
      <c r="N294" s="130">
        <v>1</v>
      </c>
      <c r="O294" s="129">
        <v>3000000</v>
      </c>
      <c r="P294" s="130">
        <v>1</v>
      </c>
      <c r="Q294" s="129">
        <v>3000000</v>
      </c>
      <c r="R294" s="130">
        <v>3000000</v>
      </c>
      <c r="S294" s="131"/>
      <c r="T294" s="127"/>
      <c r="U294" s="130"/>
      <c r="V294" s="129"/>
      <c r="W294" s="130"/>
      <c r="X294" s="129"/>
      <c r="Y294" s="130"/>
      <c r="Z294" s="129"/>
      <c r="AA294" s="130"/>
      <c r="AB294" s="129"/>
      <c r="AC294" s="130"/>
      <c r="AD294" s="123">
        <v>45063</v>
      </c>
      <c r="AE294" s="123">
        <v>45064.521644641201</v>
      </c>
      <c r="AF294" s="123">
        <v>45064</v>
      </c>
      <c r="AG294" s="123">
        <v>45086</v>
      </c>
      <c r="AH294" s="123">
        <v>45096</v>
      </c>
      <c r="AI294" s="123">
        <v>45103</v>
      </c>
      <c r="AJ294" s="123">
        <v>45106</v>
      </c>
      <c r="AK294" s="123">
        <v>45106.605382523201</v>
      </c>
      <c r="AL294" s="123"/>
      <c r="AM294" s="123">
        <v>45119.466374224503</v>
      </c>
      <c r="AN294" s="123">
        <v>45148.440962384302</v>
      </c>
      <c r="AO294" s="123">
        <v>45148.442000000003</v>
      </c>
      <c r="AP294" s="123">
        <v>45148.445148530103</v>
      </c>
      <c r="AQ294" s="123">
        <v>45195.543160729198</v>
      </c>
      <c r="AR294" s="123"/>
      <c r="AS294" s="123">
        <v>45264</v>
      </c>
      <c r="AT294" s="127" t="s">
        <v>1457</v>
      </c>
    </row>
    <row r="295" spans="1:46" s="118" customFormat="1" ht="62.85" hidden="1" customHeight="1" x14ac:dyDescent="0.2">
      <c r="A295" s="132" t="s">
        <v>296</v>
      </c>
      <c r="B295" s="132" t="s">
        <v>331</v>
      </c>
      <c r="C295" s="132" t="s">
        <v>913</v>
      </c>
      <c r="D295" s="133">
        <v>675</v>
      </c>
      <c r="E295" s="132" t="s">
        <v>1458</v>
      </c>
      <c r="F295" s="132" t="s">
        <v>1459</v>
      </c>
      <c r="G295" s="138" t="s">
        <v>1460</v>
      </c>
      <c r="H295" s="132" t="s">
        <v>300</v>
      </c>
      <c r="I295" s="132" t="s">
        <v>311</v>
      </c>
      <c r="J295" s="132" t="s">
        <v>312</v>
      </c>
      <c r="K295" s="132" t="s">
        <v>22</v>
      </c>
      <c r="L295" s="134">
        <v>1176000</v>
      </c>
      <c r="M295" s="134">
        <v>588000</v>
      </c>
      <c r="N295" s="135">
        <v>1</v>
      </c>
      <c r="O295" s="134">
        <v>588000</v>
      </c>
      <c r="P295" s="135">
        <v>1</v>
      </c>
      <c r="Q295" s="134">
        <v>588000</v>
      </c>
      <c r="R295" s="135">
        <v>588000</v>
      </c>
      <c r="S295" s="137"/>
      <c r="T295" s="132"/>
      <c r="U295" s="135"/>
      <c r="V295" s="134"/>
      <c r="W295" s="135"/>
      <c r="X295" s="134"/>
      <c r="Y295" s="135"/>
      <c r="Z295" s="134"/>
      <c r="AA295" s="135">
        <v>1</v>
      </c>
      <c r="AB295" s="134">
        <v>588000</v>
      </c>
      <c r="AC295" s="135">
        <v>1176000</v>
      </c>
      <c r="AD295" s="136">
        <v>45195</v>
      </c>
      <c r="AE295" s="136">
        <v>45195.690041319504</v>
      </c>
      <c r="AF295" s="136">
        <v>45196</v>
      </c>
      <c r="AG295" s="136">
        <v>45201</v>
      </c>
      <c r="AH295" s="136"/>
      <c r="AI295" s="136">
        <v>45206</v>
      </c>
      <c r="AJ295" s="136">
        <v>45208</v>
      </c>
      <c r="AK295" s="136">
        <v>45208.531940080997</v>
      </c>
      <c r="AL295" s="136"/>
      <c r="AM295" s="136"/>
      <c r="AN295" s="136"/>
      <c r="AO295" s="136">
        <v>45208.541342280099</v>
      </c>
      <c r="AP295" s="136">
        <v>45209.6811660069</v>
      </c>
      <c r="AQ295" s="136">
        <v>45209.699421759302</v>
      </c>
      <c r="AR295" s="136">
        <v>45239.412499999999</v>
      </c>
      <c r="AS295" s="136">
        <v>45217.514022800897</v>
      </c>
      <c r="AT295" s="132" t="s">
        <v>1461</v>
      </c>
    </row>
    <row r="296" spans="1:46" s="118" customFormat="1" ht="41.1" hidden="1" customHeight="1" x14ac:dyDescent="0.2">
      <c r="A296" s="127" t="s">
        <v>296</v>
      </c>
      <c r="B296" s="127" t="s">
        <v>331</v>
      </c>
      <c r="C296" s="127" t="s">
        <v>913</v>
      </c>
      <c r="D296" s="128">
        <v>677</v>
      </c>
      <c r="E296" s="127" t="s">
        <v>1462</v>
      </c>
      <c r="F296" s="127" t="s">
        <v>1463</v>
      </c>
      <c r="G296" s="127" t="s">
        <v>1464</v>
      </c>
      <c r="H296" s="127" t="s">
        <v>300</v>
      </c>
      <c r="I296" s="127" t="s">
        <v>301</v>
      </c>
      <c r="J296" s="127" t="s">
        <v>312</v>
      </c>
      <c r="K296" s="127" t="s">
        <v>21</v>
      </c>
      <c r="L296" s="129">
        <v>75630000</v>
      </c>
      <c r="M296" s="129">
        <v>63025000</v>
      </c>
      <c r="N296" s="130">
        <v>2</v>
      </c>
      <c r="O296" s="129">
        <v>63025000</v>
      </c>
      <c r="P296" s="130">
        <v>2</v>
      </c>
      <c r="Q296" s="129">
        <v>63025000</v>
      </c>
      <c r="R296" s="130">
        <v>58643362</v>
      </c>
      <c r="S296" s="131"/>
      <c r="T296" s="127"/>
      <c r="U296" s="130"/>
      <c r="V296" s="129"/>
      <c r="W296" s="130"/>
      <c r="X296" s="129"/>
      <c r="Y296" s="130"/>
      <c r="Z296" s="129"/>
      <c r="AA296" s="130">
        <v>2</v>
      </c>
      <c r="AB296" s="129">
        <v>63025000</v>
      </c>
      <c r="AC296" s="130">
        <v>63025000</v>
      </c>
      <c r="AD296" s="123">
        <v>45096</v>
      </c>
      <c r="AE296" s="123">
        <v>45096.789071990701</v>
      </c>
      <c r="AF296" s="123">
        <v>45096</v>
      </c>
      <c r="AG296" s="123">
        <v>45105</v>
      </c>
      <c r="AH296" s="123">
        <v>45111</v>
      </c>
      <c r="AI296" s="123">
        <v>45118</v>
      </c>
      <c r="AJ296" s="123">
        <v>45119</v>
      </c>
      <c r="AK296" s="123">
        <v>45119.584487696797</v>
      </c>
      <c r="AL296" s="123"/>
      <c r="AM296" s="123"/>
      <c r="AN296" s="123"/>
      <c r="AO296" s="123">
        <v>45119.607116088002</v>
      </c>
      <c r="AP296" s="123">
        <v>45119.615057557901</v>
      </c>
      <c r="AQ296" s="123">
        <v>45121.526265544002</v>
      </c>
      <c r="AR296" s="123">
        <v>45173.652777777803</v>
      </c>
      <c r="AS296" s="123">
        <v>45127.567035150503</v>
      </c>
      <c r="AT296" s="127" t="s">
        <v>1465</v>
      </c>
    </row>
    <row r="297" spans="1:46" s="118" customFormat="1" ht="41.1" hidden="1" customHeight="1" x14ac:dyDescent="0.2">
      <c r="A297" s="132" t="s">
        <v>296</v>
      </c>
      <c r="B297" s="132" t="s">
        <v>331</v>
      </c>
      <c r="C297" s="132" t="s">
        <v>913</v>
      </c>
      <c r="D297" s="133">
        <v>678</v>
      </c>
      <c r="E297" s="132" t="s">
        <v>1466</v>
      </c>
      <c r="F297" s="132" t="s">
        <v>1467</v>
      </c>
      <c r="G297" s="132" t="s">
        <v>1468</v>
      </c>
      <c r="H297" s="132" t="s">
        <v>300</v>
      </c>
      <c r="I297" s="132" t="s">
        <v>319</v>
      </c>
      <c r="J297" s="132" t="s">
        <v>312</v>
      </c>
      <c r="K297" s="132" t="s">
        <v>21</v>
      </c>
      <c r="L297" s="134">
        <v>125120160</v>
      </c>
      <c r="M297" s="134">
        <v>104266800</v>
      </c>
      <c r="N297" s="135">
        <v>2</v>
      </c>
      <c r="O297" s="134">
        <v>104266800</v>
      </c>
      <c r="P297" s="135">
        <v>2</v>
      </c>
      <c r="Q297" s="134">
        <v>104266800</v>
      </c>
      <c r="R297" s="135">
        <v>102223800</v>
      </c>
      <c r="S297" s="137"/>
      <c r="T297" s="132"/>
      <c r="U297" s="135"/>
      <c r="V297" s="134"/>
      <c r="W297" s="135"/>
      <c r="X297" s="134"/>
      <c r="Y297" s="135"/>
      <c r="Z297" s="134"/>
      <c r="AA297" s="135">
        <v>2</v>
      </c>
      <c r="AB297" s="134">
        <v>104266800</v>
      </c>
      <c r="AC297" s="135">
        <v>104266800</v>
      </c>
      <c r="AD297" s="136">
        <v>45131</v>
      </c>
      <c r="AE297" s="136">
        <v>45131.632759606502</v>
      </c>
      <c r="AF297" s="136"/>
      <c r="AG297" s="136">
        <v>45138</v>
      </c>
      <c r="AH297" s="136"/>
      <c r="AI297" s="136">
        <v>45146</v>
      </c>
      <c r="AJ297" s="136">
        <v>45147</v>
      </c>
      <c r="AK297" s="136">
        <v>45147.5910695602</v>
      </c>
      <c r="AL297" s="136"/>
      <c r="AM297" s="136"/>
      <c r="AN297" s="136"/>
      <c r="AO297" s="136">
        <v>45160.650992164403</v>
      </c>
      <c r="AP297" s="136">
        <v>45160.665793402797</v>
      </c>
      <c r="AQ297" s="136">
        <v>45162.427037731497</v>
      </c>
      <c r="AR297" s="136">
        <v>45205.631944444503</v>
      </c>
      <c r="AS297" s="136">
        <v>45205.649586921303</v>
      </c>
      <c r="AT297" s="132" t="s">
        <v>1469</v>
      </c>
    </row>
    <row r="298" spans="1:46" s="118" customFormat="1" ht="62.85" hidden="1" customHeight="1" x14ac:dyDescent="0.2">
      <c r="A298" s="127" t="s">
        <v>296</v>
      </c>
      <c r="B298" s="127" t="s">
        <v>331</v>
      </c>
      <c r="C298" s="127" t="s">
        <v>913</v>
      </c>
      <c r="D298" s="128">
        <v>679</v>
      </c>
      <c r="E298" s="127" t="s">
        <v>110</v>
      </c>
      <c r="F298" s="127" t="s">
        <v>1470</v>
      </c>
      <c r="G298" s="127" t="s">
        <v>1470</v>
      </c>
      <c r="H298" s="127" t="s">
        <v>300</v>
      </c>
      <c r="I298" s="127" t="s">
        <v>301</v>
      </c>
      <c r="J298" s="127" t="s">
        <v>312</v>
      </c>
      <c r="K298" s="127" t="s">
        <v>25</v>
      </c>
      <c r="L298" s="129">
        <v>836736</v>
      </c>
      <c r="M298" s="129">
        <v>697280</v>
      </c>
      <c r="N298" s="130">
        <v>2</v>
      </c>
      <c r="O298" s="129">
        <v>697280</v>
      </c>
      <c r="P298" s="130">
        <v>2</v>
      </c>
      <c r="Q298" s="129">
        <v>697280</v>
      </c>
      <c r="R298" s="130">
        <v>476585</v>
      </c>
      <c r="S298" s="131"/>
      <c r="T298" s="127"/>
      <c r="U298" s="130"/>
      <c r="V298" s="129"/>
      <c r="W298" s="130"/>
      <c r="X298" s="129"/>
      <c r="Y298" s="130"/>
      <c r="Z298" s="129"/>
      <c r="AA298" s="130">
        <v>2</v>
      </c>
      <c r="AB298" s="129">
        <v>697280</v>
      </c>
      <c r="AC298" s="130">
        <v>697280</v>
      </c>
      <c r="AD298" s="123">
        <v>45271</v>
      </c>
      <c r="AE298" s="123">
        <v>45272.543638773102</v>
      </c>
      <c r="AF298" s="123">
        <v>45273</v>
      </c>
      <c r="AG298" s="123">
        <v>45289</v>
      </c>
      <c r="AH298" s="123"/>
      <c r="AI298" s="123">
        <v>45310</v>
      </c>
      <c r="AJ298" s="123">
        <v>45314</v>
      </c>
      <c r="AK298" s="123">
        <v>45314.461324884302</v>
      </c>
      <c r="AL298" s="123"/>
      <c r="AM298" s="123">
        <v>45357.377536886597</v>
      </c>
      <c r="AN298" s="123"/>
      <c r="AO298" s="123">
        <v>45348.460846145797</v>
      </c>
      <c r="AP298" s="123">
        <v>45348.496044791696</v>
      </c>
      <c r="AQ298" s="123">
        <v>45379.352542210698</v>
      </c>
      <c r="AR298" s="123">
        <v>45439.5</v>
      </c>
      <c r="AS298" s="123">
        <v>45439.619427349498</v>
      </c>
      <c r="AT298" s="127" t="s">
        <v>1471</v>
      </c>
    </row>
    <row r="299" spans="1:46" s="118" customFormat="1" ht="62.85" hidden="1" customHeight="1" x14ac:dyDescent="0.2">
      <c r="A299" s="132" t="s">
        <v>296</v>
      </c>
      <c r="B299" s="132" t="s">
        <v>297</v>
      </c>
      <c r="C299" s="132" t="s">
        <v>913</v>
      </c>
      <c r="D299" s="133">
        <v>680</v>
      </c>
      <c r="E299" s="132" t="s">
        <v>1472</v>
      </c>
      <c r="F299" s="132" t="s">
        <v>1473</v>
      </c>
      <c r="G299" s="132" t="s">
        <v>1474</v>
      </c>
      <c r="H299" s="132" t="s">
        <v>300</v>
      </c>
      <c r="I299" s="132" t="s">
        <v>301</v>
      </c>
      <c r="J299" s="132" t="s">
        <v>312</v>
      </c>
      <c r="K299" s="132" t="s">
        <v>22</v>
      </c>
      <c r="L299" s="134">
        <v>5520000</v>
      </c>
      <c r="M299" s="134">
        <v>3600000</v>
      </c>
      <c r="N299" s="135">
        <v>1</v>
      </c>
      <c r="O299" s="134">
        <v>3600000</v>
      </c>
      <c r="P299" s="135">
        <v>1</v>
      </c>
      <c r="Q299" s="134">
        <v>3600000</v>
      </c>
      <c r="R299" s="135">
        <v>3654000</v>
      </c>
      <c r="S299" s="137"/>
      <c r="T299" s="132"/>
      <c r="U299" s="135"/>
      <c r="V299" s="134"/>
      <c r="W299" s="135"/>
      <c r="X299" s="134"/>
      <c r="Y299" s="135"/>
      <c r="Z299" s="134"/>
      <c r="AA299" s="135">
        <v>1</v>
      </c>
      <c r="AB299" s="134">
        <v>3600000</v>
      </c>
      <c r="AC299" s="135">
        <v>3600000</v>
      </c>
      <c r="AD299" s="136">
        <v>45198</v>
      </c>
      <c r="AE299" s="136">
        <v>45198.583235497703</v>
      </c>
      <c r="AF299" s="136">
        <v>45198</v>
      </c>
      <c r="AG299" s="136">
        <v>45211</v>
      </c>
      <c r="AH299" s="136"/>
      <c r="AI299" s="136">
        <v>45229</v>
      </c>
      <c r="AJ299" s="136">
        <v>45230</v>
      </c>
      <c r="AK299" s="136">
        <v>45230.585543252302</v>
      </c>
      <c r="AL299" s="136">
        <v>45239.398912233803</v>
      </c>
      <c r="AM299" s="136">
        <v>45239.399504664398</v>
      </c>
      <c r="AN299" s="136">
        <v>45244.414155439801</v>
      </c>
      <c r="AO299" s="136">
        <v>45244.421014699103</v>
      </c>
      <c r="AP299" s="136">
        <v>45244.453885219897</v>
      </c>
      <c r="AQ299" s="136">
        <v>45250.4719070949</v>
      </c>
      <c r="AR299" s="136">
        <v>45287.707638888904</v>
      </c>
      <c r="AS299" s="136">
        <v>45276.151585729203</v>
      </c>
      <c r="AT299" s="132" t="s">
        <v>1475</v>
      </c>
    </row>
    <row r="300" spans="1:46" s="118" customFormat="1" ht="41.1" hidden="1" customHeight="1" x14ac:dyDescent="0.2">
      <c r="A300" s="127" t="s">
        <v>296</v>
      </c>
      <c r="B300" s="127" t="s">
        <v>331</v>
      </c>
      <c r="C300" s="127" t="s">
        <v>913</v>
      </c>
      <c r="D300" s="128">
        <v>681</v>
      </c>
      <c r="E300" s="127" t="s">
        <v>112</v>
      </c>
      <c r="F300" s="127" t="s">
        <v>112</v>
      </c>
      <c r="G300" s="127" t="s">
        <v>1476</v>
      </c>
      <c r="H300" s="127" t="s">
        <v>300</v>
      </c>
      <c r="I300" s="127" t="s">
        <v>301</v>
      </c>
      <c r="J300" s="127" t="s">
        <v>312</v>
      </c>
      <c r="K300" s="127" t="s">
        <v>12</v>
      </c>
      <c r="L300" s="129">
        <v>8929785.2599999998</v>
      </c>
      <c r="M300" s="129">
        <v>5252814.8499999996</v>
      </c>
      <c r="N300" s="130">
        <v>6</v>
      </c>
      <c r="O300" s="129">
        <v>5252814.8499999996</v>
      </c>
      <c r="P300" s="130">
        <v>6</v>
      </c>
      <c r="Q300" s="129">
        <v>5252814.8499999996</v>
      </c>
      <c r="R300" s="130">
        <v>3356847.48</v>
      </c>
      <c r="S300" s="131"/>
      <c r="T300" s="127"/>
      <c r="U300" s="130"/>
      <c r="V300" s="129"/>
      <c r="W300" s="130"/>
      <c r="X300" s="129"/>
      <c r="Y300" s="130"/>
      <c r="Z300" s="129"/>
      <c r="AA300" s="130">
        <v>6</v>
      </c>
      <c r="AB300" s="129">
        <v>5252814.8499999996</v>
      </c>
      <c r="AC300" s="130">
        <v>3491705.13</v>
      </c>
      <c r="AD300" s="123">
        <v>45238</v>
      </c>
      <c r="AE300" s="123">
        <v>45238.667095520803</v>
      </c>
      <c r="AF300" s="123">
        <v>45238</v>
      </c>
      <c r="AG300" s="123">
        <v>45254</v>
      </c>
      <c r="AH300" s="123"/>
      <c r="AI300" s="123">
        <v>45271</v>
      </c>
      <c r="AJ300" s="123">
        <v>45272</v>
      </c>
      <c r="AK300" s="123">
        <v>45272.410210104201</v>
      </c>
      <c r="AL300" s="123"/>
      <c r="AM300" s="123"/>
      <c r="AN300" s="123"/>
      <c r="AO300" s="123">
        <v>45351.423006481498</v>
      </c>
      <c r="AP300" s="123">
        <v>45351.443855243102</v>
      </c>
      <c r="AQ300" s="123">
        <v>45401.853603321797</v>
      </c>
      <c r="AR300" s="123">
        <v>45449.5</v>
      </c>
      <c r="AS300" s="123">
        <v>45449.6000375</v>
      </c>
      <c r="AT300" s="127" t="s">
        <v>1477</v>
      </c>
    </row>
    <row r="301" spans="1:46" s="118" customFormat="1" ht="41.1" hidden="1" customHeight="1" x14ac:dyDescent="0.2">
      <c r="A301" s="132" t="s">
        <v>296</v>
      </c>
      <c r="B301" s="132" t="s">
        <v>297</v>
      </c>
      <c r="C301" s="132" t="s">
        <v>913</v>
      </c>
      <c r="D301" s="133">
        <v>682</v>
      </c>
      <c r="E301" s="132" t="s">
        <v>113</v>
      </c>
      <c r="F301" s="132" t="s">
        <v>1478</v>
      </c>
      <c r="G301" s="132" t="s">
        <v>1479</v>
      </c>
      <c r="H301" s="132" t="s">
        <v>305</v>
      </c>
      <c r="I301" s="132" t="s">
        <v>301</v>
      </c>
      <c r="J301" s="132" t="s">
        <v>312</v>
      </c>
      <c r="K301" s="132" t="s">
        <v>21</v>
      </c>
      <c r="L301" s="134">
        <v>491760</v>
      </c>
      <c r="M301" s="134">
        <v>245880</v>
      </c>
      <c r="N301" s="135">
        <v>1</v>
      </c>
      <c r="O301" s="134">
        <v>245880</v>
      </c>
      <c r="P301" s="135">
        <v>1</v>
      </c>
      <c r="Q301" s="134">
        <v>245880</v>
      </c>
      <c r="R301" s="135">
        <v>196020</v>
      </c>
      <c r="S301" s="137"/>
      <c r="T301" s="132"/>
      <c r="U301" s="135"/>
      <c r="V301" s="134"/>
      <c r="W301" s="135"/>
      <c r="X301" s="134"/>
      <c r="Y301" s="135"/>
      <c r="Z301" s="134"/>
      <c r="AA301" s="135"/>
      <c r="AB301" s="134"/>
      <c r="AC301" s="135"/>
      <c r="AD301" s="136">
        <v>45168</v>
      </c>
      <c r="AE301" s="136">
        <v>45168.668167557902</v>
      </c>
      <c r="AF301" s="136">
        <v>45168</v>
      </c>
      <c r="AG301" s="136">
        <v>45187</v>
      </c>
      <c r="AH301" s="136">
        <v>45196</v>
      </c>
      <c r="AI301" s="136">
        <v>45201</v>
      </c>
      <c r="AJ301" s="136">
        <v>45204</v>
      </c>
      <c r="AK301" s="136">
        <v>45204.420410844898</v>
      </c>
      <c r="AL301" s="136">
        <v>45237.704270173599</v>
      </c>
      <c r="AM301" s="136">
        <v>45237.704749074102</v>
      </c>
      <c r="AN301" s="136">
        <v>45314.382082488402</v>
      </c>
      <c r="AO301" s="136">
        <v>45317.417984490698</v>
      </c>
      <c r="AP301" s="136">
        <v>45317.427573344903</v>
      </c>
      <c r="AQ301" s="136">
        <v>45359.511346909698</v>
      </c>
      <c r="AR301" s="136"/>
      <c r="AS301" s="136">
        <v>45427</v>
      </c>
      <c r="AT301" s="132" t="s">
        <v>1480</v>
      </c>
    </row>
    <row r="302" spans="1:46" s="118" customFormat="1" ht="41.1" hidden="1" customHeight="1" x14ac:dyDescent="0.2">
      <c r="A302" s="127" t="s">
        <v>296</v>
      </c>
      <c r="B302" s="127" t="s">
        <v>340</v>
      </c>
      <c r="C302" s="127" t="s">
        <v>913</v>
      </c>
      <c r="D302" s="128">
        <v>685</v>
      </c>
      <c r="E302" s="127" t="s">
        <v>1481</v>
      </c>
      <c r="F302" s="127" t="s">
        <v>1482</v>
      </c>
      <c r="G302" s="127" t="s">
        <v>1483</v>
      </c>
      <c r="H302" s="127" t="s">
        <v>300</v>
      </c>
      <c r="I302" s="127" t="s">
        <v>319</v>
      </c>
      <c r="J302" s="127" t="s">
        <v>312</v>
      </c>
      <c r="K302" s="127" t="s">
        <v>26</v>
      </c>
      <c r="L302" s="129">
        <v>8583000</v>
      </c>
      <c r="M302" s="129">
        <v>8583000</v>
      </c>
      <c r="N302" s="130">
        <v>24</v>
      </c>
      <c r="O302" s="129">
        <v>7838000</v>
      </c>
      <c r="P302" s="130">
        <v>22</v>
      </c>
      <c r="Q302" s="129">
        <v>8402000</v>
      </c>
      <c r="R302" s="130">
        <v>4697541.24</v>
      </c>
      <c r="S302" s="131"/>
      <c r="T302" s="127"/>
      <c r="U302" s="130">
        <v>2</v>
      </c>
      <c r="V302" s="129">
        <v>181000</v>
      </c>
      <c r="W302" s="130"/>
      <c r="X302" s="129"/>
      <c r="Y302" s="130"/>
      <c r="Z302" s="129"/>
      <c r="AA302" s="130">
        <v>22</v>
      </c>
      <c r="AB302" s="129">
        <v>8402000</v>
      </c>
      <c r="AC302" s="130">
        <v>4707417.28</v>
      </c>
      <c r="AD302" s="123">
        <v>45088</v>
      </c>
      <c r="AE302" s="123">
        <v>45091.6660065162</v>
      </c>
      <c r="AF302" s="123"/>
      <c r="AG302" s="123">
        <v>45105</v>
      </c>
      <c r="AH302" s="123">
        <v>45128</v>
      </c>
      <c r="AI302" s="123">
        <v>45133</v>
      </c>
      <c r="AJ302" s="123">
        <v>45135</v>
      </c>
      <c r="AK302" s="123">
        <v>45135.422581099498</v>
      </c>
      <c r="AL302" s="123"/>
      <c r="AM302" s="123"/>
      <c r="AN302" s="123"/>
      <c r="AO302" s="123">
        <v>45174.4240734954</v>
      </c>
      <c r="AP302" s="123">
        <v>45174.456348692103</v>
      </c>
      <c r="AQ302" s="123">
        <v>45245.651766898103</v>
      </c>
      <c r="AR302" s="123">
        <v>45288.5</v>
      </c>
      <c r="AS302" s="123">
        <v>45316.4164326389</v>
      </c>
      <c r="AT302" s="127" t="s">
        <v>1484</v>
      </c>
    </row>
    <row r="303" spans="1:46" s="118" customFormat="1" ht="41.1" hidden="1" customHeight="1" x14ac:dyDescent="0.2">
      <c r="A303" s="132" t="s">
        <v>296</v>
      </c>
      <c r="B303" s="132" t="s">
        <v>340</v>
      </c>
      <c r="C303" s="132" t="s">
        <v>913</v>
      </c>
      <c r="D303" s="133">
        <v>686</v>
      </c>
      <c r="E303" s="132" t="s">
        <v>1485</v>
      </c>
      <c r="F303" s="132" t="s">
        <v>1486</v>
      </c>
      <c r="G303" s="132" t="s">
        <v>1487</v>
      </c>
      <c r="H303" s="132" t="s">
        <v>300</v>
      </c>
      <c r="I303" s="132" t="s">
        <v>311</v>
      </c>
      <c r="J303" s="132" t="s">
        <v>312</v>
      </c>
      <c r="K303" s="132" t="s">
        <v>26</v>
      </c>
      <c r="L303" s="134">
        <v>5601338.4000000004</v>
      </c>
      <c r="M303" s="134">
        <v>4667782</v>
      </c>
      <c r="N303" s="135">
        <v>9</v>
      </c>
      <c r="O303" s="134">
        <v>4667782</v>
      </c>
      <c r="P303" s="135">
        <v>9</v>
      </c>
      <c r="Q303" s="134">
        <v>4667782</v>
      </c>
      <c r="R303" s="135">
        <v>4528554.95</v>
      </c>
      <c r="S303" s="137"/>
      <c r="T303" s="132"/>
      <c r="U303" s="135"/>
      <c r="V303" s="134"/>
      <c r="W303" s="135"/>
      <c r="X303" s="134"/>
      <c r="Y303" s="135"/>
      <c r="Z303" s="134"/>
      <c r="AA303" s="135">
        <v>9</v>
      </c>
      <c r="AB303" s="134">
        <v>4667782</v>
      </c>
      <c r="AC303" s="135">
        <v>4528554.95</v>
      </c>
      <c r="AD303" s="136">
        <v>45288</v>
      </c>
      <c r="AE303" s="136">
        <v>45288.521134722199</v>
      </c>
      <c r="AF303" s="136">
        <v>45288</v>
      </c>
      <c r="AG303" s="136">
        <v>45307</v>
      </c>
      <c r="AH303" s="136">
        <v>45315</v>
      </c>
      <c r="AI303" s="136">
        <v>45320</v>
      </c>
      <c r="AJ303" s="136">
        <v>45322</v>
      </c>
      <c r="AK303" s="136">
        <v>45322.417484143501</v>
      </c>
      <c r="AL303" s="136"/>
      <c r="AM303" s="136"/>
      <c r="AN303" s="136"/>
      <c r="AO303" s="136">
        <v>45330.419555173597</v>
      </c>
      <c r="AP303" s="136">
        <v>45364.7280892708</v>
      </c>
      <c r="AQ303" s="136">
        <v>45365.5835097569</v>
      </c>
      <c r="AR303" s="136">
        <v>45391.5</v>
      </c>
      <c r="AS303" s="136">
        <v>45439.669794247697</v>
      </c>
      <c r="AT303" s="132" t="s">
        <v>1488</v>
      </c>
    </row>
    <row r="304" spans="1:46" s="118" customFormat="1" ht="52.35" hidden="1" customHeight="1" x14ac:dyDescent="0.2">
      <c r="A304" s="127" t="s">
        <v>296</v>
      </c>
      <c r="B304" s="127" t="s">
        <v>340</v>
      </c>
      <c r="C304" s="127" t="s">
        <v>913</v>
      </c>
      <c r="D304" s="128">
        <v>687</v>
      </c>
      <c r="E304" s="127" t="s">
        <v>1489</v>
      </c>
      <c r="F304" s="127" t="s">
        <v>1490</v>
      </c>
      <c r="G304" s="127" t="s">
        <v>1491</v>
      </c>
      <c r="H304" s="127" t="s">
        <v>300</v>
      </c>
      <c r="I304" s="127" t="s">
        <v>311</v>
      </c>
      <c r="J304" s="127" t="s">
        <v>312</v>
      </c>
      <c r="K304" s="127" t="s">
        <v>178</v>
      </c>
      <c r="L304" s="129">
        <v>2325600</v>
      </c>
      <c r="M304" s="129">
        <v>1938000</v>
      </c>
      <c r="N304" s="130">
        <v>1</v>
      </c>
      <c r="O304" s="129">
        <v>1938000</v>
      </c>
      <c r="P304" s="130">
        <v>1</v>
      </c>
      <c r="Q304" s="129">
        <v>1938000</v>
      </c>
      <c r="R304" s="130">
        <v>1938000</v>
      </c>
      <c r="S304" s="131"/>
      <c r="T304" s="127"/>
      <c r="U304" s="130"/>
      <c r="V304" s="129"/>
      <c r="W304" s="130"/>
      <c r="X304" s="129"/>
      <c r="Y304" s="130"/>
      <c r="Z304" s="129"/>
      <c r="AA304" s="130">
        <v>1</v>
      </c>
      <c r="AB304" s="129">
        <v>1938000</v>
      </c>
      <c r="AC304" s="130">
        <v>2519400</v>
      </c>
      <c r="AD304" s="123">
        <v>45132</v>
      </c>
      <c r="AE304" s="123">
        <v>45132.540441354198</v>
      </c>
      <c r="AF304" s="123">
        <v>45133</v>
      </c>
      <c r="AG304" s="123">
        <v>45134</v>
      </c>
      <c r="AH304" s="123">
        <v>45136</v>
      </c>
      <c r="AI304" s="123">
        <v>45138</v>
      </c>
      <c r="AJ304" s="123">
        <v>45139</v>
      </c>
      <c r="AK304" s="123">
        <v>45139.4172867245</v>
      </c>
      <c r="AL304" s="123"/>
      <c r="AM304" s="123"/>
      <c r="AN304" s="123"/>
      <c r="AO304" s="123">
        <v>45139.449364814798</v>
      </c>
      <c r="AP304" s="123">
        <v>45139.453566435201</v>
      </c>
      <c r="AQ304" s="123">
        <v>45145.415326539398</v>
      </c>
      <c r="AR304" s="123">
        <v>45181.457638888904</v>
      </c>
      <c r="AS304" s="123">
        <v>45181.501857673597</v>
      </c>
      <c r="AT304" s="127" t="s">
        <v>1492</v>
      </c>
    </row>
    <row r="305" spans="1:46" s="118" customFormat="1" ht="41.1" hidden="1" customHeight="1" x14ac:dyDescent="0.2">
      <c r="A305" s="132" t="s">
        <v>296</v>
      </c>
      <c r="B305" s="132" t="s">
        <v>297</v>
      </c>
      <c r="C305" s="132" t="s">
        <v>913</v>
      </c>
      <c r="D305" s="133">
        <v>688</v>
      </c>
      <c r="E305" s="132" t="s">
        <v>1493</v>
      </c>
      <c r="F305" s="132" t="s">
        <v>1494</v>
      </c>
      <c r="G305" s="132" t="s">
        <v>1495</v>
      </c>
      <c r="H305" s="132" t="s">
        <v>305</v>
      </c>
      <c r="I305" s="132" t="s">
        <v>301</v>
      </c>
      <c r="J305" s="132" t="s">
        <v>312</v>
      </c>
      <c r="K305" s="132" t="s">
        <v>1337</v>
      </c>
      <c r="L305" s="134">
        <v>1185410</v>
      </c>
      <c r="M305" s="134">
        <v>697300</v>
      </c>
      <c r="N305" s="135">
        <v>1</v>
      </c>
      <c r="O305" s="134">
        <v>697300</v>
      </c>
      <c r="P305" s="135">
        <v>1</v>
      </c>
      <c r="Q305" s="134">
        <v>697300</v>
      </c>
      <c r="R305" s="135">
        <v>685000</v>
      </c>
      <c r="S305" s="137"/>
      <c r="T305" s="132"/>
      <c r="U305" s="135"/>
      <c r="V305" s="134"/>
      <c r="W305" s="135"/>
      <c r="X305" s="134"/>
      <c r="Y305" s="135"/>
      <c r="Z305" s="134"/>
      <c r="AA305" s="135"/>
      <c r="AB305" s="134"/>
      <c r="AC305" s="135"/>
      <c r="AD305" s="136">
        <v>45160</v>
      </c>
      <c r="AE305" s="136">
        <v>45161.435778703701</v>
      </c>
      <c r="AF305" s="136">
        <v>45161</v>
      </c>
      <c r="AG305" s="136">
        <v>45183</v>
      </c>
      <c r="AH305" s="136"/>
      <c r="AI305" s="136">
        <v>45197</v>
      </c>
      <c r="AJ305" s="136">
        <v>45198</v>
      </c>
      <c r="AK305" s="136">
        <v>45198.419084259302</v>
      </c>
      <c r="AL305" s="136">
        <v>45229.431632986103</v>
      </c>
      <c r="AM305" s="136">
        <v>45229.4319614583</v>
      </c>
      <c r="AN305" s="136">
        <v>45233.382854826399</v>
      </c>
      <c r="AO305" s="136">
        <v>45233.383270914397</v>
      </c>
      <c r="AP305" s="136">
        <v>45233.384985300901</v>
      </c>
      <c r="AQ305" s="136">
        <v>45267.4615899653</v>
      </c>
      <c r="AR305" s="136"/>
      <c r="AS305" s="136">
        <v>45267</v>
      </c>
      <c r="AT305" s="132" t="s">
        <v>1496</v>
      </c>
    </row>
    <row r="306" spans="1:46" s="118" customFormat="1" ht="52.35" hidden="1" customHeight="1" x14ac:dyDescent="0.2">
      <c r="A306" s="127" t="s">
        <v>296</v>
      </c>
      <c r="B306" s="127" t="s">
        <v>340</v>
      </c>
      <c r="C306" s="127" t="s">
        <v>913</v>
      </c>
      <c r="D306" s="128">
        <v>690</v>
      </c>
      <c r="E306" s="127" t="s">
        <v>117</v>
      </c>
      <c r="F306" s="127" t="s">
        <v>1497</v>
      </c>
      <c r="G306" s="127" t="s">
        <v>1498</v>
      </c>
      <c r="H306" s="127" t="s">
        <v>300</v>
      </c>
      <c r="I306" s="127" t="s">
        <v>301</v>
      </c>
      <c r="J306" s="127" t="s">
        <v>312</v>
      </c>
      <c r="K306" s="127" t="s">
        <v>11</v>
      </c>
      <c r="L306" s="129">
        <v>3567316</v>
      </c>
      <c r="M306" s="129">
        <v>3567316</v>
      </c>
      <c r="N306" s="130">
        <v>1</v>
      </c>
      <c r="O306" s="129">
        <v>3567316</v>
      </c>
      <c r="P306" s="130">
        <v>1</v>
      </c>
      <c r="Q306" s="129">
        <v>3567316</v>
      </c>
      <c r="R306" s="130">
        <v>2290299</v>
      </c>
      <c r="S306" s="131"/>
      <c r="T306" s="127"/>
      <c r="U306" s="130"/>
      <c r="V306" s="129"/>
      <c r="W306" s="130"/>
      <c r="X306" s="129"/>
      <c r="Y306" s="130"/>
      <c r="Z306" s="129"/>
      <c r="AA306" s="130">
        <v>1</v>
      </c>
      <c r="AB306" s="129">
        <v>3567316</v>
      </c>
      <c r="AC306" s="130">
        <v>12842337.6</v>
      </c>
      <c r="AD306" s="123">
        <v>45211</v>
      </c>
      <c r="AE306" s="123">
        <v>45211.702305243103</v>
      </c>
      <c r="AF306" s="123">
        <v>45211</v>
      </c>
      <c r="AG306" s="123">
        <v>45225</v>
      </c>
      <c r="AH306" s="123"/>
      <c r="AI306" s="123">
        <v>45244</v>
      </c>
      <c r="AJ306" s="123">
        <v>45245</v>
      </c>
      <c r="AK306" s="123">
        <v>45245.420760069501</v>
      </c>
      <c r="AL306" s="123">
        <v>45274.4273215625</v>
      </c>
      <c r="AM306" s="123">
        <v>45274.450522372703</v>
      </c>
      <c r="AN306" s="123">
        <v>45344.396565543997</v>
      </c>
      <c r="AO306" s="123">
        <v>45344.400930289397</v>
      </c>
      <c r="AP306" s="123">
        <v>45344.401875266201</v>
      </c>
      <c r="AQ306" s="123">
        <v>45372.5106673958</v>
      </c>
      <c r="AR306" s="123">
        <v>45405.5</v>
      </c>
      <c r="AS306" s="123">
        <v>45405.615280358797</v>
      </c>
      <c r="AT306" s="127" t="s">
        <v>1499</v>
      </c>
    </row>
    <row r="307" spans="1:46" s="118" customFormat="1" ht="41.1" hidden="1" customHeight="1" x14ac:dyDescent="0.2">
      <c r="A307" s="132" t="s">
        <v>296</v>
      </c>
      <c r="B307" s="132" t="s">
        <v>201</v>
      </c>
      <c r="C307" s="132" t="s">
        <v>913</v>
      </c>
      <c r="D307" s="133">
        <v>691</v>
      </c>
      <c r="E307" s="132" t="s">
        <v>1500</v>
      </c>
      <c r="F307" s="132" t="s">
        <v>1501</v>
      </c>
      <c r="G307" s="132" t="s">
        <v>1502</v>
      </c>
      <c r="H307" s="132" t="s">
        <v>300</v>
      </c>
      <c r="I307" s="132" t="s">
        <v>311</v>
      </c>
      <c r="J307" s="132" t="s">
        <v>312</v>
      </c>
      <c r="K307" s="132" t="s">
        <v>14</v>
      </c>
      <c r="L307" s="134">
        <v>105840</v>
      </c>
      <c r="M307" s="134">
        <v>88200</v>
      </c>
      <c r="N307" s="135">
        <v>1</v>
      </c>
      <c r="O307" s="134">
        <v>88200</v>
      </c>
      <c r="P307" s="135">
        <v>1</v>
      </c>
      <c r="Q307" s="134">
        <v>88200</v>
      </c>
      <c r="R307" s="135">
        <v>88200</v>
      </c>
      <c r="S307" s="137"/>
      <c r="T307" s="132"/>
      <c r="U307" s="135"/>
      <c r="V307" s="134"/>
      <c r="W307" s="135"/>
      <c r="X307" s="134"/>
      <c r="Y307" s="135"/>
      <c r="Z307" s="134"/>
      <c r="AA307" s="135">
        <v>1</v>
      </c>
      <c r="AB307" s="134">
        <v>88200</v>
      </c>
      <c r="AC307" s="135">
        <v>88200</v>
      </c>
      <c r="AD307" s="136">
        <v>45239</v>
      </c>
      <c r="AE307" s="136">
        <v>45240.499271099499</v>
      </c>
      <c r="AF307" s="136">
        <v>45240</v>
      </c>
      <c r="AG307" s="136">
        <v>45246</v>
      </c>
      <c r="AH307" s="136"/>
      <c r="AI307" s="136">
        <v>45252</v>
      </c>
      <c r="AJ307" s="136">
        <v>45253</v>
      </c>
      <c r="AK307" s="136">
        <v>45253.456475034698</v>
      </c>
      <c r="AL307" s="136"/>
      <c r="AM307" s="136"/>
      <c r="AN307" s="136"/>
      <c r="AO307" s="136">
        <v>45253.468699189798</v>
      </c>
      <c r="AP307" s="136">
        <v>45253.471149270801</v>
      </c>
      <c r="AQ307" s="136">
        <v>45260.705739270801</v>
      </c>
      <c r="AR307" s="136">
        <v>45279</v>
      </c>
      <c r="AS307" s="136">
        <v>45279.668519328698</v>
      </c>
      <c r="AT307" s="132" t="s">
        <v>1503</v>
      </c>
    </row>
    <row r="308" spans="1:46" s="118" customFormat="1" ht="41.1" hidden="1" customHeight="1" x14ac:dyDescent="0.2">
      <c r="A308" s="127" t="s">
        <v>296</v>
      </c>
      <c r="B308" s="127" t="s">
        <v>201</v>
      </c>
      <c r="C308" s="127" t="s">
        <v>913</v>
      </c>
      <c r="D308" s="128">
        <v>692</v>
      </c>
      <c r="E308" s="127" t="s">
        <v>200</v>
      </c>
      <c r="F308" s="127" t="s">
        <v>1504</v>
      </c>
      <c r="G308" s="127" t="s">
        <v>1505</v>
      </c>
      <c r="H308" s="127" t="s">
        <v>300</v>
      </c>
      <c r="I308" s="127" t="s">
        <v>319</v>
      </c>
      <c r="J308" s="127" t="s">
        <v>312</v>
      </c>
      <c r="K308" s="127" t="s">
        <v>9</v>
      </c>
      <c r="L308" s="129">
        <v>73770409.200000003</v>
      </c>
      <c r="M308" s="129">
        <v>61475341</v>
      </c>
      <c r="N308" s="130">
        <v>44</v>
      </c>
      <c r="O308" s="129">
        <v>61475341</v>
      </c>
      <c r="P308" s="130">
        <v>32</v>
      </c>
      <c r="Q308" s="129">
        <v>47279525</v>
      </c>
      <c r="R308" s="130">
        <v>38011034.979999997</v>
      </c>
      <c r="S308" s="131"/>
      <c r="T308" s="127"/>
      <c r="U308" s="130">
        <v>12</v>
      </c>
      <c r="V308" s="129">
        <v>14195816</v>
      </c>
      <c r="W308" s="130"/>
      <c r="X308" s="129"/>
      <c r="Y308" s="130"/>
      <c r="Z308" s="129"/>
      <c r="AA308" s="130">
        <v>32</v>
      </c>
      <c r="AB308" s="129">
        <v>47279525</v>
      </c>
      <c r="AC308" s="130">
        <v>37444277.93</v>
      </c>
      <c r="AD308" s="123">
        <v>45273</v>
      </c>
      <c r="AE308" s="123">
        <v>45273.687275231503</v>
      </c>
      <c r="AF308" s="123"/>
      <c r="AG308" s="123">
        <v>45289</v>
      </c>
      <c r="AH308" s="123"/>
      <c r="AI308" s="123">
        <v>45306</v>
      </c>
      <c r="AJ308" s="123">
        <v>45307</v>
      </c>
      <c r="AK308" s="123">
        <v>45307.588247071799</v>
      </c>
      <c r="AL308" s="123"/>
      <c r="AM308" s="123">
        <v>45310.427622650503</v>
      </c>
      <c r="AN308" s="123"/>
      <c r="AO308" s="123">
        <v>45309.420582754603</v>
      </c>
      <c r="AP308" s="123">
        <v>45309.516339467598</v>
      </c>
      <c r="AQ308" s="123">
        <v>45369.610647569403</v>
      </c>
      <c r="AR308" s="123">
        <v>45369.5</v>
      </c>
      <c r="AS308" s="123">
        <v>45461.455752893497</v>
      </c>
      <c r="AT308" s="127" t="s">
        <v>1506</v>
      </c>
    </row>
    <row r="309" spans="1:46" s="118" customFormat="1" ht="52.35" hidden="1" customHeight="1" x14ac:dyDescent="0.2">
      <c r="A309" s="132" t="s">
        <v>296</v>
      </c>
      <c r="B309" s="132" t="s">
        <v>297</v>
      </c>
      <c r="C309" s="132" t="s">
        <v>913</v>
      </c>
      <c r="D309" s="133">
        <v>693</v>
      </c>
      <c r="E309" s="132" t="s">
        <v>1507</v>
      </c>
      <c r="F309" s="132" t="s">
        <v>1507</v>
      </c>
      <c r="G309" s="132" t="s">
        <v>1508</v>
      </c>
      <c r="H309" s="132" t="s">
        <v>300</v>
      </c>
      <c r="I309" s="132" t="s">
        <v>301</v>
      </c>
      <c r="J309" s="132" t="s">
        <v>312</v>
      </c>
      <c r="K309" s="132" t="s">
        <v>22</v>
      </c>
      <c r="L309" s="134">
        <v>1434400</v>
      </c>
      <c r="M309" s="134">
        <v>1012000</v>
      </c>
      <c r="N309" s="135">
        <v>1</v>
      </c>
      <c r="O309" s="134">
        <v>1012000</v>
      </c>
      <c r="P309" s="135">
        <v>1</v>
      </c>
      <c r="Q309" s="134">
        <v>1012000</v>
      </c>
      <c r="R309" s="135">
        <v>0.05</v>
      </c>
      <c r="S309" s="137"/>
      <c r="T309" s="132"/>
      <c r="U309" s="135"/>
      <c r="V309" s="134"/>
      <c r="W309" s="135"/>
      <c r="X309" s="134"/>
      <c r="Y309" s="135"/>
      <c r="Z309" s="134"/>
      <c r="AA309" s="135">
        <v>1</v>
      </c>
      <c r="AB309" s="134">
        <v>1012000</v>
      </c>
      <c r="AC309" s="135">
        <v>0.05</v>
      </c>
      <c r="AD309" s="136">
        <v>45272</v>
      </c>
      <c r="AE309" s="136">
        <v>45273.732335266199</v>
      </c>
      <c r="AF309" s="136">
        <v>45273</v>
      </c>
      <c r="AG309" s="136">
        <v>45316</v>
      </c>
      <c r="AH309" s="136"/>
      <c r="AI309" s="136">
        <v>45357</v>
      </c>
      <c r="AJ309" s="136">
        <v>45358</v>
      </c>
      <c r="AK309" s="136">
        <v>45358.419648414303</v>
      </c>
      <c r="AL309" s="136"/>
      <c r="AM309" s="136"/>
      <c r="AN309" s="136"/>
      <c r="AO309" s="136">
        <v>45362.508364733803</v>
      </c>
      <c r="AP309" s="136">
        <v>45362.526733182902</v>
      </c>
      <c r="AQ309" s="136">
        <v>45428.822042361098</v>
      </c>
      <c r="AR309" s="136">
        <v>45467.5</v>
      </c>
      <c r="AS309" s="136">
        <v>45461.598750659701</v>
      </c>
      <c r="AT309" s="132" t="s">
        <v>1509</v>
      </c>
    </row>
    <row r="310" spans="1:46" s="118" customFormat="1" ht="73.5" hidden="1" customHeight="1" x14ac:dyDescent="0.2">
      <c r="A310" s="127" t="s">
        <v>296</v>
      </c>
      <c r="B310" s="127" t="s">
        <v>1334</v>
      </c>
      <c r="C310" s="127" t="s">
        <v>913</v>
      </c>
      <c r="D310" s="128">
        <v>694</v>
      </c>
      <c r="E310" s="127" t="s">
        <v>1510</v>
      </c>
      <c r="F310" s="127" t="s">
        <v>1511</v>
      </c>
      <c r="G310" s="124" t="s">
        <v>1512</v>
      </c>
      <c r="H310" s="127" t="s">
        <v>305</v>
      </c>
      <c r="I310" s="127" t="s">
        <v>311</v>
      </c>
      <c r="J310" s="127" t="s">
        <v>312</v>
      </c>
      <c r="K310" s="127" t="s">
        <v>1337</v>
      </c>
      <c r="L310" s="129">
        <v>338417.28</v>
      </c>
      <c r="M310" s="129">
        <v>332460.14</v>
      </c>
      <c r="N310" s="130">
        <v>1</v>
      </c>
      <c r="O310" s="129">
        <v>332460.14</v>
      </c>
      <c r="P310" s="130">
        <v>1</v>
      </c>
      <c r="Q310" s="129">
        <v>332460.14</v>
      </c>
      <c r="R310" s="130">
        <v>294027.75</v>
      </c>
      <c r="S310" s="131"/>
      <c r="T310" s="127"/>
      <c r="U310" s="130"/>
      <c r="V310" s="129"/>
      <c r="W310" s="130"/>
      <c r="X310" s="129"/>
      <c r="Y310" s="130"/>
      <c r="Z310" s="129"/>
      <c r="AA310" s="130"/>
      <c r="AB310" s="129"/>
      <c r="AC310" s="130"/>
      <c r="AD310" s="123">
        <v>45255</v>
      </c>
      <c r="AE310" s="123">
        <v>45257.4701677431</v>
      </c>
      <c r="AF310" s="123">
        <v>45257</v>
      </c>
      <c r="AG310" s="123">
        <v>45271</v>
      </c>
      <c r="AH310" s="123"/>
      <c r="AI310" s="123">
        <v>45278</v>
      </c>
      <c r="AJ310" s="123">
        <v>45279</v>
      </c>
      <c r="AK310" s="123">
        <v>45279.422418055598</v>
      </c>
      <c r="AL310" s="123"/>
      <c r="AM310" s="123"/>
      <c r="AN310" s="123"/>
      <c r="AO310" s="123">
        <v>45280.4305894676</v>
      </c>
      <c r="AP310" s="123">
        <v>45280.446268900501</v>
      </c>
      <c r="AQ310" s="123">
        <v>45282.679602314798</v>
      </c>
      <c r="AR310" s="123"/>
      <c r="AS310" s="123">
        <v>45282.679602314798</v>
      </c>
      <c r="AT310" s="127" t="s">
        <v>1513</v>
      </c>
    </row>
    <row r="311" spans="1:46" s="118" customFormat="1" ht="84.2" hidden="1" customHeight="1" x14ac:dyDescent="0.2">
      <c r="A311" s="132" t="s">
        <v>296</v>
      </c>
      <c r="B311" s="132" t="s">
        <v>331</v>
      </c>
      <c r="C311" s="132" t="s">
        <v>913</v>
      </c>
      <c r="D311" s="133">
        <v>696</v>
      </c>
      <c r="E311" s="132" t="s">
        <v>120</v>
      </c>
      <c r="F311" s="132" t="s">
        <v>120</v>
      </c>
      <c r="G311" s="138" t="s">
        <v>1514</v>
      </c>
      <c r="H311" s="132" t="s">
        <v>305</v>
      </c>
      <c r="I311" s="132" t="s">
        <v>301</v>
      </c>
      <c r="J311" s="132" t="s">
        <v>312</v>
      </c>
      <c r="K311" s="132" t="s">
        <v>25</v>
      </c>
      <c r="L311" s="134">
        <v>644918.03</v>
      </c>
      <c r="M311" s="134">
        <v>644918.03</v>
      </c>
      <c r="N311" s="135">
        <v>14</v>
      </c>
      <c r="O311" s="134">
        <v>584098.36</v>
      </c>
      <c r="P311" s="135">
        <v>12</v>
      </c>
      <c r="Q311" s="134">
        <v>571967.21</v>
      </c>
      <c r="R311" s="135">
        <v>502580.71</v>
      </c>
      <c r="S311" s="137"/>
      <c r="T311" s="132"/>
      <c r="U311" s="135">
        <v>2</v>
      </c>
      <c r="V311" s="134">
        <v>72950.820000000007</v>
      </c>
      <c r="W311" s="135"/>
      <c r="X311" s="134"/>
      <c r="Y311" s="135"/>
      <c r="Z311" s="134"/>
      <c r="AA311" s="135"/>
      <c r="AB311" s="134"/>
      <c r="AC311" s="135"/>
      <c r="AD311" s="136">
        <v>45280</v>
      </c>
      <c r="AE311" s="136">
        <v>45280.585120254596</v>
      </c>
      <c r="AF311" s="136">
        <v>45281</v>
      </c>
      <c r="AG311" s="136">
        <v>45311</v>
      </c>
      <c r="AH311" s="136"/>
      <c r="AI311" s="136">
        <v>45327</v>
      </c>
      <c r="AJ311" s="136">
        <v>45329</v>
      </c>
      <c r="AK311" s="136">
        <v>45329.463345636599</v>
      </c>
      <c r="AL311" s="136"/>
      <c r="AM311" s="136"/>
      <c r="AN311" s="136"/>
      <c r="AO311" s="136">
        <v>45349.460734838001</v>
      </c>
      <c r="AP311" s="136">
        <v>45349.739639699103</v>
      </c>
      <c r="AQ311" s="136">
        <v>45378.767939502301</v>
      </c>
      <c r="AR311" s="136"/>
      <c r="AS311" s="136">
        <v>45442</v>
      </c>
      <c r="AT311" s="132" t="s">
        <v>1515</v>
      </c>
    </row>
    <row r="312" spans="1:46" s="118" customFormat="1" ht="19.7" hidden="1" customHeight="1" x14ac:dyDescent="0.2">
      <c r="A312" s="119"/>
      <c r="B312" s="119"/>
      <c r="C312" s="120" t="s">
        <v>363</v>
      </c>
      <c r="D312" s="121">
        <v>310</v>
      </c>
      <c r="E312" s="119"/>
      <c r="F312" s="119"/>
      <c r="G312" s="119"/>
      <c r="H312" s="119"/>
      <c r="I312" s="119"/>
      <c r="J312" s="119"/>
      <c r="K312" s="119"/>
      <c r="L312" s="119"/>
      <c r="M312" s="119"/>
      <c r="N312" s="122"/>
      <c r="O312" s="122"/>
      <c r="P312" s="122"/>
      <c r="Q312" s="122"/>
      <c r="R312" s="122"/>
      <c r="S312" s="122"/>
      <c r="T312" s="122"/>
      <c r="U312" s="122"/>
      <c r="V312" s="122"/>
      <c r="W312" s="122"/>
      <c r="X312" s="122"/>
      <c r="Y312" s="122"/>
      <c r="Z312" s="122"/>
      <c r="AA312" s="122"/>
      <c r="AB312" s="122"/>
      <c r="AC312" s="122"/>
      <c r="AD312" s="122"/>
      <c r="AE312" s="122"/>
      <c r="AF312" s="122"/>
      <c r="AG312" s="122"/>
      <c r="AH312" s="122"/>
      <c r="AI312" s="122"/>
      <c r="AJ312" s="122"/>
      <c r="AK312" s="122"/>
      <c r="AL312" s="122"/>
      <c r="AM312" s="122"/>
      <c r="AN312" s="122"/>
      <c r="AO312" s="122"/>
      <c r="AP312" s="122"/>
      <c r="AQ312" s="122"/>
      <c r="AR312" s="122"/>
      <c r="AS312" s="122"/>
      <c r="AT312" s="119"/>
    </row>
  </sheetData>
  <autoFilter ref="A1:AT312" xr:uid="{7BCEF0AF-CB84-412D-AB72-4A4C95E6BF4A}">
    <filterColumn colId="3">
      <filters>
        <filter val="635"/>
      </filters>
    </filterColumn>
  </autoFilter>
  <pageMargins left="0.7" right="0.7" top="0.75" bottom="0.75" header="0.3" footer="0.3"/>
  <customProperties>
    <customPr name="_pios_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2:E14"/>
  <sheetViews>
    <sheetView workbookViewId="0">
      <selection activeCell="C5" sqref="C5"/>
    </sheetView>
  </sheetViews>
  <sheetFormatPr defaultRowHeight="15" x14ac:dyDescent="0.25"/>
  <cols>
    <col min="3" max="3" width="16.42578125" customWidth="1"/>
  </cols>
  <sheetData>
    <row r="2" spans="3:5" x14ac:dyDescent="0.25">
      <c r="C2" s="6"/>
    </row>
    <row r="3" spans="3:5" x14ac:dyDescent="0.25">
      <c r="C3" s="6" t="s">
        <v>242</v>
      </c>
      <c r="E3" t="s">
        <v>77</v>
      </c>
    </row>
    <row r="4" spans="3:5" x14ac:dyDescent="0.25">
      <c r="C4" s="6" t="s">
        <v>243</v>
      </c>
      <c r="E4" t="s">
        <v>78</v>
      </c>
    </row>
    <row r="5" spans="3:5" x14ac:dyDescent="0.25">
      <c r="C5" s="6" t="s">
        <v>244</v>
      </c>
    </row>
    <row r="6" spans="3:5" x14ac:dyDescent="0.25">
      <c r="C6" s="6" t="s">
        <v>245</v>
      </c>
    </row>
    <row r="7" spans="3:5" x14ac:dyDescent="0.25">
      <c r="C7" s="6" t="s">
        <v>246</v>
      </c>
    </row>
    <row r="8" spans="3:5" x14ac:dyDescent="0.25">
      <c r="C8" s="6" t="s">
        <v>247</v>
      </c>
    </row>
    <row r="9" spans="3:5" x14ac:dyDescent="0.25">
      <c r="C9" s="6" t="s">
        <v>248</v>
      </c>
    </row>
    <row r="10" spans="3:5" x14ac:dyDescent="0.25">
      <c r="C10" s="6" t="s">
        <v>168</v>
      </c>
    </row>
    <row r="11" spans="3:5" x14ac:dyDescent="0.25">
      <c r="C11" s="6" t="s">
        <v>93</v>
      </c>
    </row>
    <row r="12" spans="3:5" x14ac:dyDescent="0.25">
      <c r="C12" s="6" t="s">
        <v>114</v>
      </c>
    </row>
    <row r="13" spans="3:5" x14ac:dyDescent="0.25">
      <c r="C13" s="6" t="s">
        <v>115</v>
      </c>
    </row>
    <row r="14" spans="3:5" x14ac:dyDescent="0.25">
      <c r="C14" s="6" t="s">
        <v>169</v>
      </c>
    </row>
  </sheetData>
  <pageMargins left="0.7" right="0.7" top="0.75" bottom="0.75" header="0.3" footer="0.3"/>
  <pageSetup orientation="portrait" horizontalDpi="300" verticalDpi="30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0EC238F17376468BAF78428A3D9F46" ma:contentTypeVersion="14" ma:contentTypeDescription="Create a new document." ma:contentTypeScope="" ma:versionID="752c5ffecf6976ba7382692839ff4f9a">
  <xsd:schema xmlns:xsd="http://www.w3.org/2001/XMLSchema" xmlns:xs="http://www.w3.org/2001/XMLSchema" xmlns:p="http://schemas.microsoft.com/office/2006/metadata/properties" xmlns:ns2="a4c1dcca-628d-45cc-871f-9648798a2ecd" xmlns:ns3="d580e3fd-e8f9-470f-9ca9-02f81214b514" targetNamespace="http://schemas.microsoft.com/office/2006/metadata/properties" ma:root="true" ma:fieldsID="478a1396f9cea564cd054b3e8cc721e1" ns2:_="" ns3:_="">
    <xsd:import namespace="a4c1dcca-628d-45cc-871f-9648798a2ecd"/>
    <xsd:import namespace="d580e3fd-e8f9-470f-9ca9-02f81214b51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c1dcca-628d-45cc-871f-9648798a2e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80e3fd-e8f9-470f-9ca9-02f81214b51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4e2e7ea-7b0d-4b54-8baf-fb5a3b3651a0}" ma:internalName="TaxCatchAll" ma:showField="CatchAllData" ma:web="d580e3fd-e8f9-470f-9ca9-02f81214b5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580e3fd-e8f9-470f-9ca9-02f81214b514" xsi:nil="true"/>
    <lcf76f155ced4ddcb4097134ff3c332f xmlns="a4c1dcca-628d-45cc-871f-9648798a2ec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8028587-68C9-4335-A876-1BFEBEF490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c1dcca-628d-45cc-871f-9648798a2ecd"/>
    <ds:schemaRef ds:uri="d580e3fd-e8f9-470f-9ca9-02f81214b5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0B8A7D-D6B3-44EB-80A9-2E895C418111}">
  <ds:schemaRefs>
    <ds:schemaRef ds:uri="http://schemas.microsoft.com/sharepoint/v3/contenttype/forms"/>
  </ds:schemaRefs>
</ds:datastoreItem>
</file>

<file path=customXml/itemProps3.xml><?xml version="1.0" encoding="utf-8"?>
<ds:datastoreItem xmlns:ds="http://schemas.openxmlformats.org/officeDocument/2006/customXml" ds:itemID="{480B5045-FCC2-42AC-BEFB-E30C172D24AA}">
  <ds:schemaRefs>
    <ds:schemaRef ds:uri="http://schemas.microsoft.com/office/2006/metadata/properties"/>
    <ds:schemaRef ds:uri="d580e3fd-e8f9-470f-9ca9-02f81214b514"/>
    <ds:schemaRef ds:uri="http://purl.org/dc/terms/"/>
    <ds:schemaRef ds:uri="a4c1dcca-628d-45cc-871f-9648798a2ecd"/>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2</vt:i4>
      </vt:variant>
    </vt:vector>
  </HeadingPairs>
  <TitlesOfParts>
    <vt:vector size="9" baseType="lpstr">
      <vt:lpstr>Sheet2</vt:lpstr>
      <vt:lpstr>Sintesi per RUP</vt:lpstr>
      <vt:lpstr>RECAP</vt:lpstr>
      <vt:lpstr>Pubblicazione programmazione</vt:lpstr>
      <vt:lpstr>Procedure anno corrente</vt:lpstr>
      <vt:lpstr>Procedura anni precedenti</vt:lpstr>
      <vt:lpstr>Sheet1</vt:lpstr>
      <vt:lpstr>'Pubblicazione programmazione'!Area_stampa</vt:lpstr>
      <vt:lpstr>'Pubblicazione programmazione'!Titoli_stampa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2017-03-22T13:28:45Z</dcterms:created>
  <dcterms:modified xsi:type="dcterms:W3CDTF">2024-11-12T11:21:33Z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0x010100FE0EC238F17376468BAF78428A3D9F46</vt:lpwstr>
  </property>
  <property fmtid="{D5CDD505-2E9C-101B-9397-08002B2CF9AE}" pid="3" name="MSIP_Label_ea60d57e-af5b-4752-ac57-3e4f28ca11dc_Enabled">
    <vt:lpwstr>true</vt:lpwstr>
  </property>
  <property fmtid="{D5CDD505-2E9C-101B-9397-08002B2CF9AE}" pid="4" name="MSIP_Label_ea60d57e-af5b-4752-ac57-3e4f28ca11dc_SetDate">
    <vt:lpwstr>2021-04-15T08:54:56Z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6655623b-c3e0-46e6-a211-103cce9bce5d</vt:lpwstr>
  </property>
  <property fmtid="{D5CDD505-2E9C-101B-9397-08002B2CF9AE}" pid="9" name="MSIP_Label_ea60d57e-af5b-4752-ac57-3e4f28ca11dc_ContentBits">
    <vt:lpwstr>0</vt:lpwstr>
  </property>
  <property fmtid="{D5CDD505-2E9C-101B-9397-08002B2CF9AE}" pid="10" name="MediaServiceImageTags">
    <vt:lpwstr/>
  </property>
</Properties>
</file>