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BILANCI DI PREVISIONE\PREVISIONE 2021-2023\2021\"/>
    </mc:Choice>
  </mc:AlternateContent>
  <xr:revisionPtr revIDLastSave="0" documentId="13_ncr:1_{5D18900E-D10F-43A2-AB05-D2CF7ED45D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N56" i="2" s="1"/>
  <c r="M54" i="2"/>
  <c r="M56" i="2" s="1"/>
  <c r="L51" i="2"/>
  <c r="K51" i="2"/>
  <c r="J51" i="2"/>
  <c r="I51" i="2"/>
  <c r="H51" i="2"/>
  <c r="G51" i="2"/>
  <c r="F51" i="2"/>
  <c r="E51" i="2"/>
  <c r="D51" i="2"/>
  <c r="O50" i="2"/>
  <c r="O51" i="2" s="1"/>
  <c r="N50" i="2"/>
  <c r="N51" i="2" s="1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L58" i="2" s="1"/>
  <c r="K32" i="2"/>
  <c r="J32" i="2"/>
  <c r="I32" i="2"/>
  <c r="H32" i="2"/>
  <c r="H58" i="2" s="1"/>
  <c r="G32" i="2"/>
  <c r="F32" i="2"/>
  <c r="E32" i="2"/>
  <c r="D32" i="2"/>
  <c r="D58" i="2" s="1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K24" i="2"/>
  <c r="K58" i="2" s="1"/>
  <c r="J24" i="2"/>
  <c r="J58" i="2" s="1"/>
  <c r="I24" i="2"/>
  <c r="I58" i="2" s="1"/>
  <c r="H24" i="2"/>
  <c r="G24" i="2"/>
  <c r="G58" i="2" s="1"/>
  <c r="F24" i="2"/>
  <c r="F58" i="2" s="1"/>
  <c r="E24" i="2"/>
  <c r="E58" i="2" s="1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O24" i="2" s="1"/>
  <c r="O58" i="2" s="1"/>
  <c r="N15" i="2"/>
  <c r="M15" i="2"/>
  <c r="O14" i="2"/>
  <c r="N14" i="2"/>
  <c r="N24" i="2" s="1"/>
  <c r="M14" i="2"/>
  <c r="M24" i="2" s="1"/>
  <c r="M58" i="2" s="1"/>
  <c r="N58" i="2" l="1"/>
  <c r="E52" i="1" l="1"/>
  <c r="D52" i="1"/>
  <c r="E41" i="1" l="1"/>
  <c r="D41" i="1"/>
  <c r="E25" i="1"/>
  <c r="E33" i="1"/>
  <c r="D33" i="1"/>
  <c r="D25" i="1"/>
  <c r="D53" i="1" l="1"/>
  <c r="D54" i="1" s="1"/>
  <c r="E53" i="1"/>
  <c r="E54" i="1" s="1"/>
  <c r="M13" i="2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<sst xmlns="http://schemas.openxmlformats.org/spreadsheetml/2006/main" count="141" uniqueCount="101">
  <si>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</si>
  <si>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</si>
  <si>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</si>
  <si>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</si>
  <si>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</si>
  <si>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</si>
  <si>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</si>
  <si>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</si>
  <si>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</si>
  <si>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</si>
  <si>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</si>
  <si>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</si>
  <si>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</si>
  <si>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</si>
  <si>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</si>
  <si>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</si>
  <si>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</si>
  <si>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</si>
  <si>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</si>
  <si>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</si>
  <si>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</si>
  <si>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</si>
  <si>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</si>
  <si>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</si>
  <si>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</si>
  <si>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</si>
  <si>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</si>
  <si>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</si>
  <si>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</si>
  <si>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</si>
  <si>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</si>
  <si>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</si>
  <si>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</si>
  <si>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</si>
  <si>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</si>
  <si>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</si>
  <si>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</si>
  <si>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</si>
  <si>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</si>
  <si>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</si>
  <si>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</si>
  <si>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</si>
  <si>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</si>
  <si>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</si>
  <si>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</si>
  <si>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2021-2023 - ESERCIZIO 2021 (*)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</si>
  <si>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</si>
  <si>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</si>
  <si>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</si>
  <si>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</si>
  <si>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</si>
  <si>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</si>
  <si>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</si>
  <si>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</si>
  <si>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</si>
  <si>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</si>
  <si>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</si>
  <si>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</si>
  <si>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</si>
  <si>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</si>
  <si>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</si>
  <si>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</si>
  <si>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</si>
  <si>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</si>
  <si>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</si>
  <si>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</si>
  <si>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</si>
  <si>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</si>
  <si>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</si>
  <si>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</si>
  <si>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</si>
  <si>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</si>
  <si>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</si>
  <si>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</si>
  <si>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</si>
  <si>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</si>
  <si>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</si>
  <si>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</si>
  <si>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</si>
  <si>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</si>
  <si>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</si>
  <si>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</si>
  <si>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</si>
  <si>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</si>
  <si>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</si>
  <si>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</si>
  <si>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</si>
  <si>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</si>
  <si>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</si>
  <si>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</si>
  <si>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</si>
  <si>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</si>
  <si>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</si>
  <si>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</si>
  <si>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</si>
  <si>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</si>
  <si>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</si>
  <si>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</si>
  <si>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</si>
  <si>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</si>
  <si>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SPESE (MISSIONI 1, 20, 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</si>
</sst>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73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1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2" borderId="32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3" fillId="0" borderId="34" xfId="1" applyFont="1" applyFill="1" applyBorder="1" applyAlignment="1">
      <alignment horizontal="right" vertical="center" wrapText="1"/>
    </xf>
    <xf numFmtId="43" fontId="2" fillId="0" borderId="34" xfId="1" applyFont="1" applyFill="1" applyBorder="1" applyAlignment="1">
      <alignment horizontal="right" vertical="center" wrapText="1"/>
    </xf>
    <xf numFmtId="43" fontId="1" fillId="0" borderId="34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43" fontId="6" fillId="0" borderId="3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43" fontId="2" fillId="0" borderId="68" xfId="1" applyFont="1" applyBorder="1" applyAlignment="1">
      <alignment horizontal="right" vertical="center" wrapText="1"/>
    </xf>
    <xf numFmtId="43" fontId="2" fillId="0" borderId="69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70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43" fontId="2" fillId="0" borderId="50" xfId="1" applyFont="1" applyBorder="1" applyAlignment="1">
      <alignment horizontal="right" vertical="center" wrapText="1"/>
    </xf>
    <xf numFmtId="43" fontId="2" fillId="0" borderId="71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70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72" xfId="1" applyFont="1" applyBorder="1" applyAlignment="1">
      <alignment horizontal="right" vertical="center" wrapText="1"/>
    </xf>
    <xf numFmtId="43" fontId="1" fillId="0" borderId="71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70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73" xfId="1" applyFont="1" applyBorder="1" applyAlignment="1">
      <alignment horizontal="right" vertical="center" wrapText="1"/>
    </xf>
    <xf numFmtId="43" fontId="1" fillId="0" borderId="73" xfId="1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74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8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9" xfId="1" applyFont="1" applyBorder="1" applyAlignment="1">
      <alignment horizontal="right" vertical="center" wrapText="1"/>
    </xf>
    <xf numFmtId="43" fontId="1" fillId="0" borderId="80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70" zoomScaleNormal="70" workbookViewId="0">
      <selection activeCell="N30" sqref="N30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1" t="s">
        <v>44</v>
      </c>
      <c r="B1" s="31"/>
      <c r="C1" s="31"/>
      <c r="D1" s="1"/>
      <c r="E1" s="1"/>
      <c r="F1" s="9"/>
      <c r="G1" s="9"/>
    </row>
    <row r="2" spans="1:7" s="2" customFormat="1" ht="4.5" customHeight="1" x14ac:dyDescent="0.25">
      <c r="A2" s="31"/>
      <c r="B2" s="31"/>
      <c r="C2" s="31"/>
      <c r="D2" s="1"/>
      <c r="E2" s="1"/>
      <c r="F2" s="9"/>
      <c r="G2" s="9"/>
    </row>
    <row r="3" spans="1:7" s="2" customFormat="1" ht="18" x14ac:dyDescent="0.25">
      <c r="A3" s="113" t="s">
        <v>3</v>
      </c>
      <c r="B3" s="113"/>
      <c r="C3" s="113"/>
      <c r="D3" s="1"/>
      <c r="E3" s="1"/>
      <c r="F3" s="9"/>
      <c r="G3" s="9"/>
    </row>
    <row r="4" spans="1:7" s="2" customFormat="1" ht="18" x14ac:dyDescent="0.25">
      <c r="A4" s="113" t="s">
        <v>45</v>
      </c>
      <c r="B4" s="113"/>
      <c r="C4" s="113"/>
      <c r="D4" s="1"/>
      <c r="E4" s="1"/>
      <c r="F4" s="9"/>
      <c r="G4" s="9"/>
    </row>
    <row r="5" spans="1:7" ht="15" customHeight="1" x14ac:dyDescent="0.2">
      <c r="A5" s="114" t="s">
        <v>43</v>
      </c>
      <c r="B5" s="114"/>
      <c r="C5" s="114"/>
      <c r="D5" s="114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14" t="s">
        <v>4</v>
      </c>
      <c r="B7" s="114"/>
      <c r="C7" s="114"/>
      <c r="D7" s="114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25" t="s">
        <v>8</v>
      </c>
      <c r="B9" s="126"/>
      <c r="C9" s="131" t="s">
        <v>7</v>
      </c>
      <c r="D9" s="115" t="s">
        <v>0</v>
      </c>
      <c r="E9" s="117" t="s">
        <v>1</v>
      </c>
    </row>
    <row r="10" spans="1:7" ht="10.5" customHeight="1" x14ac:dyDescent="0.2">
      <c r="A10" s="127"/>
      <c r="B10" s="128"/>
      <c r="C10" s="132"/>
      <c r="D10" s="116"/>
      <c r="E10" s="118"/>
    </row>
    <row r="11" spans="1:7" ht="9" customHeight="1" x14ac:dyDescent="0.2">
      <c r="A11" s="127"/>
      <c r="B11" s="128"/>
      <c r="C11" s="132"/>
      <c r="D11" s="119" t="s">
        <v>5</v>
      </c>
      <c r="E11" s="121" t="s">
        <v>5</v>
      </c>
    </row>
    <row r="12" spans="1:7" ht="8.25" customHeight="1" x14ac:dyDescent="0.2">
      <c r="A12" s="129"/>
      <c r="B12" s="130"/>
      <c r="C12" s="133"/>
      <c r="D12" s="120"/>
      <c r="E12" s="122"/>
    </row>
    <row r="13" spans="1:7" ht="30" customHeight="1" x14ac:dyDescent="0.2">
      <c r="A13" s="134"/>
      <c r="B13" s="135"/>
      <c r="C13" s="12" t="s">
        <v>9</v>
      </c>
      <c r="D13" s="32">
        <v>1492883.42</v>
      </c>
      <c r="E13" s="41"/>
    </row>
    <row r="14" spans="1:7" ht="30" customHeight="1" x14ac:dyDescent="0.2">
      <c r="A14" s="136"/>
      <c r="B14" s="137"/>
      <c r="C14" s="12" t="s">
        <v>10</v>
      </c>
      <c r="D14" s="32">
        <v>277943.25</v>
      </c>
      <c r="E14" s="41"/>
    </row>
    <row r="15" spans="1:7" ht="30" customHeight="1" x14ac:dyDescent="0.2">
      <c r="A15" s="136"/>
      <c r="B15" s="137"/>
      <c r="C15" s="12" t="s">
        <v>11</v>
      </c>
      <c r="D15" s="32">
        <v>59482.54</v>
      </c>
      <c r="E15" s="41"/>
    </row>
    <row r="16" spans="1:7" ht="30" customHeight="1" x14ac:dyDescent="0.2">
      <c r="A16" s="136"/>
      <c r="B16" s="137"/>
      <c r="C16" s="18" t="s">
        <v>42</v>
      </c>
      <c r="D16" s="33"/>
      <c r="E16" s="42">
        <v>5217541.82</v>
      </c>
    </row>
    <row r="17" spans="1:5" ht="30.75" customHeight="1" x14ac:dyDescent="0.2">
      <c r="A17" s="21"/>
      <c r="B17" s="10"/>
      <c r="C17" s="16" t="s">
        <v>14</v>
      </c>
      <c r="D17" s="34">
        <v>0</v>
      </c>
      <c r="E17" s="43">
        <v>0</v>
      </c>
    </row>
    <row r="18" spans="1:5" ht="9.75" customHeight="1" x14ac:dyDescent="0.2">
      <c r="A18" s="22"/>
      <c r="B18" s="23"/>
      <c r="C18" s="19"/>
      <c r="D18" s="35"/>
      <c r="E18" s="44"/>
    </row>
    <row r="19" spans="1:5" ht="23.1" customHeight="1" x14ac:dyDescent="0.2">
      <c r="A19" s="24"/>
      <c r="B19" s="25"/>
      <c r="C19" s="16" t="s">
        <v>15</v>
      </c>
      <c r="D19" s="36"/>
      <c r="E19" s="45"/>
    </row>
    <row r="20" spans="1:5" ht="23.1" customHeight="1" x14ac:dyDescent="0.2">
      <c r="A20" s="22">
        <v>2</v>
      </c>
      <c r="B20" s="23">
        <v>101</v>
      </c>
      <c r="C20" s="19" t="s">
        <v>2</v>
      </c>
      <c r="D20" s="35">
        <v>1440000</v>
      </c>
      <c r="E20" s="44">
        <v>2057995.95</v>
      </c>
    </row>
    <row r="21" spans="1:5" ht="23.1" customHeight="1" x14ac:dyDescent="0.2">
      <c r="A21" s="22">
        <v>2</v>
      </c>
      <c r="B21" s="25">
        <v>102</v>
      </c>
      <c r="C21" s="20" t="s">
        <v>28</v>
      </c>
      <c r="D21" s="36">
        <v>0</v>
      </c>
      <c r="E21" s="45">
        <v>0</v>
      </c>
    </row>
    <row r="22" spans="1:5" ht="23.1" customHeight="1" x14ac:dyDescent="0.2">
      <c r="A22" s="22">
        <v>2</v>
      </c>
      <c r="B22" s="23">
        <v>103</v>
      </c>
      <c r="C22" s="19" t="s">
        <v>29</v>
      </c>
      <c r="D22" s="35">
        <v>0</v>
      </c>
      <c r="E22" s="44">
        <v>0</v>
      </c>
    </row>
    <row r="23" spans="1:5" ht="23.1" customHeight="1" x14ac:dyDescent="0.2">
      <c r="A23" s="22">
        <v>2</v>
      </c>
      <c r="B23" s="25">
        <v>104</v>
      </c>
      <c r="C23" s="20" t="s">
        <v>30</v>
      </c>
      <c r="D23" s="36">
        <v>0</v>
      </c>
      <c r="E23" s="45">
        <v>0</v>
      </c>
    </row>
    <row r="24" spans="1:5" ht="23.1" customHeight="1" x14ac:dyDescent="0.2">
      <c r="A24" s="22">
        <v>2</v>
      </c>
      <c r="B24" s="23">
        <v>105</v>
      </c>
      <c r="C24" s="19" t="s">
        <v>31</v>
      </c>
      <c r="D24" s="35">
        <v>50737.65</v>
      </c>
      <c r="E24" s="44">
        <v>50737.65</v>
      </c>
    </row>
    <row r="25" spans="1:5" s="27" customFormat="1" ht="23.1" customHeight="1" x14ac:dyDescent="0.25">
      <c r="A25" s="21">
        <v>2</v>
      </c>
      <c r="B25" s="26"/>
      <c r="C25" s="16" t="s">
        <v>16</v>
      </c>
      <c r="D25" s="37">
        <f>SUM(D20:D24)</f>
        <v>1490737.65</v>
      </c>
      <c r="E25" s="46">
        <f>SUM(E20:E24)</f>
        <v>2108733.6</v>
      </c>
    </row>
    <row r="26" spans="1:5" ht="9" customHeight="1" x14ac:dyDescent="0.2">
      <c r="A26" s="22"/>
      <c r="B26" s="23"/>
      <c r="C26" s="19"/>
      <c r="D26" s="35"/>
      <c r="E26" s="44"/>
    </row>
    <row r="27" spans="1:5" ht="23.1" customHeight="1" x14ac:dyDescent="0.2">
      <c r="A27" s="21"/>
      <c r="B27" s="10"/>
      <c r="C27" s="16" t="s">
        <v>17</v>
      </c>
      <c r="D27" s="37"/>
      <c r="E27" s="43"/>
    </row>
    <row r="28" spans="1:5" ht="23.1" customHeight="1" x14ac:dyDescent="0.2">
      <c r="A28" s="24">
        <v>3</v>
      </c>
      <c r="B28" s="25">
        <v>100</v>
      </c>
      <c r="C28" s="20" t="s">
        <v>32</v>
      </c>
      <c r="D28" s="36">
        <v>51000</v>
      </c>
      <c r="E28" s="45">
        <v>77840</v>
      </c>
    </row>
    <row r="29" spans="1:5" ht="33.75" customHeight="1" x14ac:dyDescent="0.2">
      <c r="A29" s="24">
        <v>3</v>
      </c>
      <c r="B29" s="25">
        <v>200</v>
      </c>
      <c r="C29" s="20" t="s">
        <v>33</v>
      </c>
      <c r="D29" s="36">
        <v>0</v>
      </c>
      <c r="E29" s="44">
        <v>33206.589999999997</v>
      </c>
    </row>
    <row r="30" spans="1:5" ht="23.1" customHeight="1" x14ac:dyDescent="0.2">
      <c r="A30" s="22">
        <v>3</v>
      </c>
      <c r="B30" s="23">
        <v>300</v>
      </c>
      <c r="C30" s="19" t="s">
        <v>34</v>
      </c>
      <c r="D30" s="35">
        <v>50</v>
      </c>
      <c r="E30" s="44">
        <v>74.59</v>
      </c>
    </row>
    <row r="31" spans="1:5" ht="23.1" customHeight="1" x14ac:dyDescent="0.2">
      <c r="A31" s="24">
        <v>3</v>
      </c>
      <c r="B31" s="25">
        <v>400</v>
      </c>
      <c r="C31" s="20" t="s">
        <v>35</v>
      </c>
      <c r="D31" s="36">
        <v>0</v>
      </c>
      <c r="E31" s="44">
        <v>0</v>
      </c>
    </row>
    <row r="32" spans="1:5" ht="23.1" customHeight="1" x14ac:dyDescent="0.2">
      <c r="A32" s="22">
        <v>3</v>
      </c>
      <c r="B32" s="23">
        <v>500</v>
      </c>
      <c r="C32" s="19" t="s">
        <v>36</v>
      </c>
      <c r="D32" s="35">
        <v>410000</v>
      </c>
      <c r="E32" s="44">
        <v>1070565.92</v>
      </c>
    </row>
    <row r="33" spans="1:5" s="27" customFormat="1" ht="23.1" customHeight="1" x14ac:dyDescent="0.25">
      <c r="A33" s="21">
        <v>3</v>
      </c>
      <c r="B33" s="26"/>
      <c r="C33" s="16" t="s">
        <v>18</v>
      </c>
      <c r="D33" s="37">
        <f>SUM(D28:D32)</f>
        <v>461050</v>
      </c>
      <c r="E33" s="43">
        <f>SUM(E28:E32)</f>
        <v>1181687.0999999999</v>
      </c>
    </row>
    <row r="34" spans="1:5" ht="9" customHeight="1" x14ac:dyDescent="0.2">
      <c r="A34" s="22"/>
      <c r="B34" s="23"/>
      <c r="C34" s="19"/>
      <c r="D34" s="35"/>
      <c r="E34" s="44"/>
    </row>
    <row r="35" spans="1:5" ht="23.1" customHeight="1" x14ac:dyDescent="0.2">
      <c r="A35" s="24"/>
      <c r="B35" s="25"/>
      <c r="C35" s="16" t="s">
        <v>19</v>
      </c>
      <c r="D35" s="36"/>
      <c r="E35" s="45"/>
    </row>
    <row r="36" spans="1:5" ht="23.1" customHeight="1" x14ac:dyDescent="0.2">
      <c r="A36" s="22">
        <v>4</v>
      </c>
      <c r="B36" s="25">
        <v>100</v>
      </c>
      <c r="C36" s="19" t="s">
        <v>37</v>
      </c>
      <c r="D36" s="35">
        <v>0</v>
      </c>
      <c r="E36" s="44">
        <v>0</v>
      </c>
    </row>
    <row r="37" spans="1:5" ht="23.1" customHeight="1" x14ac:dyDescent="0.2">
      <c r="A37" s="24">
        <v>4</v>
      </c>
      <c r="B37" s="25">
        <v>200</v>
      </c>
      <c r="C37" s="20" t="s">
        <v>38</v>
      </c>
      <c r="D37" s="36">
        <v>0</v>
      </c>
      <c r="E37" s="45">
        <v>0</v>
      </c>
    </row>
    <row r="38" spans="1:5" ht="23.1" customHeight="1" x14ac:dyDescent="0.2">
      <c r="A38" s="22">
        <v>4</v>
      </c>
      <c r="B38" s="23">
        <v>300</v>
      </c>
      <c r="C38" s="19" t="s">
        <v>39</v>
      </c>
      <c r="D38" s="35">
        <v>0</v>
      </c>
      <c r="E38" s="44">
        <v>0</v>
      </c>
    </row>
    <row r="39" spans="1:5" ht="23.1" customHeight="1" x14ac:dyDescent="0.2">
      <c r="A39" s="24">
        <v>4</v>
      </c>
      <c r="B39" s="25">
        <v>400</v>
      </c>
      <c r="C39" s="20" t="s">
        <v>40</v>
      </c>
      <c r="D39" s="36">
        <v>0</v>
      </c>
      <c r="E39" s="44">
        <v>0</v>
      </c>
    </row>
    <row r="40" spans="1:5" ht="23.1" customHeight="1" x14ac:dyDescent="0.2">
      <c r="A40" s="24">
        <v>4</v>
      </c>
      <c r="B40" s="23">
        <v>500</v>
      </c>
      <c r="C40" s="20" t="s">
        <v>41</v>
      </c>
      <c r="D40" s="36">
        <v>0</v>
      </c>
      <c r="E40" s="45">
        <v>0</v>
      </c>
    </row>
    <row r="41" spans="1:5" s="27" customFormat="1" ht="23.1" customHeight="1" x14ac:dyDescent="0.25">
      <c r="A41" s="28">
        <v>4</v>
      </c>
      <c r="B41" s="10"/>
      <c r="C41" s="15" t="s">
        <v>20</v>
      </c>
      <c r="D41" s="34">
        <f>SUM(D36:D40)</f>
        <v>0</v>
      </c>
      <c r="E41" s="43">
        <f>SUM(E36:E40)</f>
        <v>0</v>
      </c>
    </row>
    <row r="42" spans="1:5" ht="9" customHeight="1" x14ac:dyDescent="0.2">
      <c r="A42" s="24"/>
      <c r="B42" s="25"/>
      <c r="C42" s="20"/>
      <c r="D42" s="36"/>
      <c r="E42" s="44"/>
    </row>
    <row r="43" spans="1:5" s="27" customFormat="1" ht="23.1" customHeight="1" x14ac:dyDescent="0.25">
      <c r="A43" s="28"/>
      <c r="B43" s="10"/>
      <c r="C43" s="15" t="s">
        <v>21</v>
      </c>
      <c r="D43" s="34">
        <v>0</v>
      </c>
      <c r="E43" s="43">
        <v>0</v>
      </c>
    </row>
    <row r="44" spans="1:5" ht="9.75" customHeight="1" x14ac:dyDescent="0.2">
      <c r="A44" s="21"/>
      <c r="B44" s="10"/>
      <c r="C44" s="16"/>
      <c r="D44" s="34"/>
      <c r="E44" s="43"/>
    </row>
    <row r="45" spans="1:5" s="27" customFormat="1" ht="23.1" customHeight="1" x14ac:dyDescent="0.25">
      <c r="A45" s="21"/>
      <c r="B45" s="26"/>
      <c r="C45" s="16" t="s">
        <v>22</v>
      </c>
      <c r="D45" s="37">
        <v>0</v>
      </c>
      <c r="E45" s="43">
        <v>0</v>
      </c>
    </row>
    <row r="46" spans="1:5" ht="9.75" customHeight="1" x14ac:dyDescent="0.2">
      <c r="A46" s="22"/>
      <c r="B46" s="23"/>
      <c r="C46" s="19"/>
      <c r="D46" s="35"/>
      <c r="E46" s="44"/>
    </row>
    <row r="47" spans="1:5" s="27" customFormat="1" ht="23.1" customHeight="1" x14ac:dyDescent="0.25">
      <c r="A47" s="21"/>
      <c r="B47" s="26"/>
      <c r="C47" s="16" t="s">
        <v>23</v>
      </c>
      <c r="D47" s="37">
        <v>0</v>
      </c>
      <c r="E47" s="46">
        <v>0</v>
      </c>
    </row>
    <row r="48" spans="1:5" ht="9.75" customHeight="1" x14ac:dyDescent="0.2">
      <c r="A48" s="24"/>
      <c r="B48" s="25"/>
      <c r="C48" s="20"/>
      <c r="D48" s="36"/>
      <c r="E48" s="45"/>
    </row>
    <row r="49" spans="1:5" ht="23.1" customHeight="1" x14ac:dyDescent="0.2">
      <c r="A49" s="22"/>
      <c r="B49" s="23"/>
      <c r="C49" s="15" t="s">
        <v>24</v>
      </c>
      <c r="D49" s="35"/>
      <c r="E49" s="44"/>
    </row>
    <row r="50" spans="1:5" ht="23.1" customHeight="1" x14ac:dyDescent="0.2">
      <c r="A50" s="24">
        <v>9</v>
      </c>
      <c r="B50" s="25">
        <v>100</v>
      </c>
      <c r="C50" s="20" t="s">
        <v>26</v>
      </c>
      <c r="D50" s="36">
        <v>850000</v>
      </c>
      <c r="E50" s="45">
        <v>1052799.76</v>
      </c>
    </row>
    <row r="51" spans="1:5" ht="23.1" customHeight="1" x14ac:dyDescent="0.2">
      <c r="A51" s="22">
        <v>9</v>
      </c>
      <c r="B51" s="23">
        <v>200</v>
      </c>
      <c r="C51" s="19" t="s">
        <v>27</v>
      </c>
      <c r="D51" s="36">
        <v>100000</v>
      </c>
      <c r="E51" s="45">
        <v>100000</v>
      </c>
    </row>
    <row r="52" spans="1:5" s="27" customFormat="1" ht="23.1" customHeight="1" thickBot="1" x14ac:dyDescent="0.3">
      <c r="A52" s="29">
        <v>9</v>
      </c>
      <c r="B52" s="30"/>
      <c r="C52" s="17" t="s">
        <v>25</v>
      </c>
      <c r="D52" s="38">
        <f>SUM(D50:D51)</f>
        <v>950000</v>
      </c>
      <c r="E52" s="47">
        <f>SUM(E50:E51)</f>
        <v>1152799.76</v>
      </c>
    </row>
    <row r="53" spans="1:5" ht="30.75" customHeight="1" thickBot="1" x14ac:dyDescent="0.25">
      <c r="A53" s="13"/>
      <c r="B53" s="14"/>
      <c r="C53" s="14" t="s">
        <v>13</v>
      </c>
      <c r="D53" s="39">
        <f>D17+D25+D33+D41+D43+D45+D47+D52</f>
        <v>2901787.65</v>
      </c>
      <c r="E53" s="48">
        <f>E17+E25+E33+E41+E43+E45+E47+E52</f>
        <v>4443220.46</v>
      </c>
    </row>
    <row r="54" spans="1:5" ht="30.75" customHeight="1" thickTop="1" thickBot="1" x14ac:dyDescent="0.25">
      <c r="A54" s="123" t="s">
        <v>12</v>
      </c>
      <c r="B54" s="124"/>
      <c r="C54" s="124"/>
      <c r="D54" s="40">
        <f>D53+D13+D14+D15</f>
        <v>4732096.8600000003</v>
      </c>
      <c r="E54" s="49">
        <f>E53+E16</f>
        <v>9660762.2800000012</v>
      </c>
    </row>
    <row r="55" spans="1:5" ht="9" customHeight="1" thickTop="1" x14ac:dyDescent="0.2"/>
    <row r="56" spans="1:5" s="2" customFormat="1" ht="14.25" customHeight="1" x14ac:dyDescent="0.25">
      <c r="A56" s="11" t="s">
        <v>6</v>
      </c>
      <c r="B56" s="1"/>
      <c r="C56" s="1"/>
      <c r="D56" s="1"/>
      <c r="E56" s="1"/>
    </row>
  </sheetData>
  <mergeCells count="12">
    <mergeCell ref="E9:E10"/>
    <mergeCell ref="D11:D12"/>
    <mergeCell ref="E11:E12"/>
    <mergeCell ref="A54:C54"/>
    <mergeCell ref="A9:B12"/>
    <mergeCell ref="C9:C12"/>
    <mergeCell ref="A13:B16"/>
    <mergeCell ref="A3:C3"/>
    <mergeCell ref="A4:C4"/>
    <mergeCell ref="A5:D5"/>
    <mergeCell ref="A7:D7"/>
    <mergeCell ref="D9:D10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E702-BD7F-4F54-B05F-2C2959C128EA}">
  <dimension ref="A1:O64"/>
  <sheetViews>
    <sheetView tabSelected="1" zoomScale="85" zoomScaleNormal="85" workbookViewId="0">
      <selection activeCell="N30" sqref="N30"/>
    </sheetView>
  </sheetViews>
  <sheetFormatPr defaultRowHeight="15" x14ac:dyDescent="0.2"/>
  <cols>
    <col min="1" max="1" width="3.83203125" style="109" customWidth="1"/>
    <col min="2" max="2" width="4.5" style="109" customWidth="1"/>
    <col min="3" max="3" width="68" style="57" customWidth="1"/>
    <col min="4" max="5" width="22" style="57" customWidth="1"/>
    <col min="6" max="6" width="22.1640625" style="57" customWidth="1"/>
    <col min="7" max="11" width="22.33203125" style="57" customWidth="1"/>
    <col min="12" max="15" width="21.83203125" style="57" customWidth="1"/>
    <col min="16" max="16384" width="9.33203125" style="57"/>
  </cols>
  <sheetData>
    <row r="1" spans="1:15" s="2" customFormat="1" ht="18" x14ac:dyDescent="0.25">
      <c r="A1" s="50" t="s">
        <v>44</v>
      </c>
      <c r="B1" s="50"/>
      <c r="C1" s="50"/>
      <c r="D1" s="51"/>
      <c r="E1" s="51"/>
    </row>
    <row r="2" spans="1:15" s="2" customFormat="1" ht="4.5" customHeight="1" x14ac:dyDescent="0.25">
      <c r="A2" s="50"/>
      <c r="B2" s="50"/>
      <c r="C2" s="50"/>
      <c r="D2" s="51"/>
      <c r="E2" s="51"/>
      <c r="F2" s="51"/>
    </row>
    <row r="3" spans="1:15" s="2" customFormat="1" ht="18" x14ac:dyDescent="0.25">
      <c r="A3" s="138" t="s">
        <v>100</v>
      </c>
      <c r="B3" s="138"/>
      <c r="C3" s="138"/>
      <c r="D3" s="51"/>
      <c r="E3" s="51"/>
      <c r="F3" s="51"/>
    </row>
    <row r="4" spans="1:15" s="2" customFormat="1" ht="18" x14ac:dyDescent="0.25">
      <c r="A4" s="138" t="s">
        <v>45</v>
      </c>
      <c r="B4" s="138"/>
      <c r="C4" s="138"/>
      <c r="D4" s="138"/>
      <c r="E4" s="51"/>
    </row>
    <row r="5" spans="1:15" s="4" customFormat="1" ht="15" customHeight="1" x14ac:dyDescent="0.2">
      <c r="A5" s="139" t="s">
        <v>43</v>
      </c>
      <c r="B5" s="139"/>
      <c r="C5" s="139"/>
      <c r="D5" s="139"/>
      <c r="E5" s="139"/>
      <c r="F5" s="139"/>
      <c r="G5" s="139"/>
      <c r="H5" s="139"/>
    </row>
    <row r="6" spans="1:15" s="4" customFormat="1" ht="5.25" customHeight="1" x14ac:dyDescent="0.2">
      <c r="A6" s="52"/>
      <c r="B6" s="52"/>
      <c r="C6" s="52"/>
      <c r="D6" s="52"/>
      <c r="E6" s="52"/>
      <c r="F6" s="52"/>
    </row>
    <row r="7" spans="1:15" s="4" customFormat="1" x14ac:dyDescent="0.2">
      <c r="A7" s="139" t="s">
        <v>4</v>
      </c>
      <c r="B7" s="139"/>
      <c r="C7" s="139"/>
      <c r="D7" s="139"/>
      <c r="E7" s="53"/>
      <c r="F7" s="52"/>
    </row>
    <row r="8" spans="1:15" ht="6" customHeight="1" thickBot="1" x14ac:dyDescent="0.25">
      <c r="A8" s="54"/>
      <c r="B8" s="54"/>
      <c r="C8" s="5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ht="15.75" thickTop="1" x14ac:dyDescent="0.2">
      <c r="A9" s="140" t="s">
        <v>46</v>
      </c>
      <c r="B9" s="141"/>
      <c r="C9" s="142"/>
      <c r="D9" s="152">
        <v>1</v>
      </c>
      <c r="E9" s="153"/>
      <c r="F9" s="154"/>
      <c r="G9" s="152">
        <v>20</v>
      </c>
      <c r="H9" s="153"/>
      <c r="I9" s="155"/>
      <c r="J9" s="152">
        <v>99</v>
      </c>
      <c r="K9" s="153"/>
      <c r="L9" s="155"/>
      <c r="M9" s="165" t="s">
        <v>47</v>
      </c>
      <c r="N9" s="166"/>
      <c r="O9" s="167"/>
    </row>
    <row r="10" spans="1:15" ht="32.25" customHeight="1" x14ac:dyDescent="0.2">
      <c r="A10" s="143"/>
      <c r="B10" s="144"/>
      <c r="C10" s="145"/>
      <c r="D10" s="158" t="s">
        <v>48</v>
      </c>
      <c r="E10" s="171"/>
      <c r="F10" s="172"/>
      <c r="G10" s="158" t="s">
        <v>49</v>
      </c>
      <c r="H10" s="171"/>
      <c r="I10" s="171"/>
      <c r="J10" s="158" t="s">
        <v>50</v>
      </c>
      <c r="K10" s="171"/>
      <c r="L10" s="171"/>
      <c r="M10" s="168"/>
      <c r="N10" s="169"/>
      <c r="O10" s="170"/>
    </row>
    <row r="11" spans="1:15" ht="32.25" customHeight="1" x14ac:dyDescent="0.2">
      <c r="A11" s="146"/>
      <c r="B11" s="147"/>
      <c r="C11" s="148"/>
      <c r="D11" s="158" t="s">
        <v>51</v>
      </c>
      <c r="E11" s="159"/>
      <c r="F11" s="156" t="s">
        <v>52</v>
      </c>
      <c r="G11" s="158" t="s">
        <v>51</v>
      </c>
      <c r="H11" s="159"/>
      <c r="I11" s="156" t="s">
        <v>52</v>
      </c>
      <c r="J11" s="158" t="s">
        <v>51</v>
      </c>
      <c r="K11" s="159"/>
      <c r="L11" s="156" t="s">
        <v>52</v>
      </c>
      <c r="M11" s="158" t="s">
        <v>51</v>
      </c>
      <c r="N11" s="159"/>
      <c r="O11" s="160" t="s">
        <v>52</v>
      </c>
    </row>
    <row r="12" spans="1:15" ht="45.75" thickBot="1" x14ac:dyDescent="0.25">
      <c r="A12" s="149"/>
      <c r="B12" s="150"/>
      <c r="C12" s="151"/>
      <c r="D12" s="58" t="s">
        <v>53</v>
      </c>
      <c r="E12" s="59" t="s">
        <v>54</v>
      </c>
      <c r="F12" s="157"/>
      <c r="G12" s="58" t="s">
        <v>53</v>
      </c>
      <c r="H12" s="59" t="s">
        <v>54</v>
      </c>
      <c r="I12" s="157"/>
      <c r="J12" s="58" t="s">
        <v>53</v>
      </c>
      <c r="K12" s="59" t="s">
        <v>54</v>
      </c>
      <c r="L12" s="157"/>
      <c r="M12" s="58" t="s">
        <v>53</v>
      </c>
      <c r="N12" s="59" t="s">
        <v>54</v>
      </c>
      <c r="O12" s="161"/>
    </row>
    <row r="13" spans="1:15" x14ac:dyDescent="0.2">
      <c r="A13" s="60"/>
      <c r="B13" s="61"/>
      <c r="C13" s="62" t="s">
        <v>55</v>
      </c>
      <c r="D13" s="63"/>
      <c r="E13" s="64"/>
      <c r="F13" s="65"/>
      <c r="G13" s="63"/>
      <c r="H13" s="64"/>
      <c r="I13" s="65"/>
      <c r="J13" s="63"/>
      <c r="K13" s="64"/>
      <c r="L13" s="65"/>
      <c r="M13" s="66" cm="1">
        <f t="array" aca="1" ref="M13" ca="1">M13:O47</f>
        <v>0</v>
      </c>
      <c r="N13" s="67"/>
      <c r="O13" s="68"/>
    </row>
    <row r="14" spans="1:15" ht="14.25" x14ac:dyDescent="0.2">
      <c r="A14" s="69">
        <v>1</v>
      </c>
      <c r="B14" s="70" t="s">
        <v>56</v>
      </c>
      <c r="C14" s="71" t="s">
        <v>57</v>
      </c>
      <c r="D14" s="72">
        <v>0</v>
      </c>
      <c r="E14" s="73"/>
      <c r="F14" s="74">
        <v>0</v>
      </c>
      <c r="G14" s="72">
        <v>0</v>
      </c>
      <c r="H14" s="73"/>
      <c r="I14" s="74">
        <v>0</v>
      </c>
      <c r="J14" s="72">
        <v>0</v>
      </c>
      <c r="K14" s="73"/>
      <c r="L14" s="74">
        <v>0</v>
      </c>
      <c r="M14" s="75">
        <f>D14+G14+J14</f>
        <v>0</v>
      </c>
      <c r="N14" s="65">
        <f>E14+H14+K14</f>
        <v>0</v>
      </c>
      <c r="O14" s="76">
        <f>F14+I14+L14</f>
        <v>0</v>
      </c>
    </row>
    <row r="15" spans="1:15" ht="14.25" x14ac:dyDescent="0.2">
      <c r="A15" s="69">
        <v>1</v>
      </c>
      <c r="B15" s="70" t="s">
        <v>58</v>
      </c>
      <c r="C15" s="71" t="s">
        <v>59</v>
      </c>
      <c r="D15" s="72">
        <v>20200</v>
      </c>
      <c r="E15" s="73"/>
      <c r="F15" s="74">
        <v>20380</v>
      </c>
      <c r="G15" s="72">
        <v>0</v>
      </c>
      <c r="H15" s="73"/>
      <c r="I15" s="74">
        <v>0</v>
      </c>
      <c r="J15" s="72">
        <v>0</v>
      </c>
      <c r="K15" s="73"/>
      <c r="L15" s="74">
        <v>0</v>
      </c>
      <c r="M15" s="75">
        <f t="shared" ref="M15:O23" si="0">D15+G15+J15</f>
        <v>20200</v>
      </c>
      <c r="N15" s="65">
        <f t="shared" si="0"/>
        <v>0</v>
      </c>
      <c r="O15" s="76">
        <f t="shared" si="0"/>
        <v>20380</v>
      </c>
    </row>
    <row r="16" spans="1:15" ht="14.25" x14ac:dyDescent="0.2">
      <c r="A16" s="69">
        <v>1</v>
      </c>
      <c r="B16" s="70" t="s">
        <v>60</v>
      </c>
      <c r="C16" s="71" t="s">
        <v>61</v>
      </c>
      <c r="D16" s="72">
        <v>3125089.01</v>
      </c>
      <c r="E16" s="73">
        <v>937210.05</v>
      </c>
      <c r="F16" s="74">
        <v>3029973.39</v>
      </c>
      <c r="G16" s="72">
        <v>0</v>
      </c>
      <c r="H16" s="73"/>
      <c r="I16" s="74">
        <v>0</v>
      </c>
      <c r="J16" s="72">
        <v>0</v>
      </c>
      <c r="K16" s="73"/>
      <c r="L16" s="74">
        <v>0</v>
      </c>
      <c r="M16" s="75">
        <f t="shared" si="0"/>
        <v>3125089.01</v>
      </c>
      <c r="N16" s="65">
        <f t="shared" si="0"/>
        <v>937210.05</v>
      </c>
      <c r="O16" s="76">
        <f t="shared" si="0"/>
        <v>3029973.39</v>
      </c>
    </row>
    <row r="17" spans="1:15" ht="14.25" x14ac:dyDescent="0.2">
      <c r="A17" s="69">
        <v>1</v>
      </c>
      <c r="B17" s="70" t="s">
        <v>62</v>
      </c>
      <c r="C17" s="71" t="s">
        <v>63</v>
      </c>
      <c r="D17" s="72">
        <v>0</v>
      </c>
      <c r="E17" s="73"/>
      <c r="F17" s="74">
        <v>0</v>
      </c>
      <c r="G17" s="72">
        <v>0</v>
      </c>
      <c r="H17" s="73"/>
      <c r="I17" s="74">
        <v>0</v>
      </c>
      <c r="J17" s="72">
        <v>0</v>
      </c>
      <c r="K17" s="73"/>
      <c r="L17" s="74">
        <v>0</v>
      </c>
      <c r="M17" s="75">
        <f t="shared" si="0"/>
        <v>0</v>
      </c>
      <c r="N17" s="65">
        <f t="shared" si="0"/>
        <v>0</v>
      </c>
      <c r="O17" s="76">
        <f t="shared" si="0"/>
        <v>0</v>
      </c>
    </row>
    <row r="18" spans="1:15" ht="15" customHeight="1" x14ac:dyDescent="0.2">
      <c r="A18" s="69">
        <v>1</v>
      </c>
      <c r="B18" s="70" t="s">
        <v>64</v>
      </c>
      <c r="C18" s="71" t="s">
        <v>65</v>
      </c>
      <c r="D18" s="72">
        <v>0</v>
      </c>
      <c r="E18" s="73"/>
      <c r="F18" s="74">
        <v>0</v>
      </c>
      <c r="G18" s="72">
        <v>0</v>
      </c>
      <c r="H18" s="73"/>
      <c r="I18" s="74">
        <v>0</v>
      </c>
      <c r="J18" s="72">
        <v>0</v>
      </c>
      <c r="K18" s="73"/>
      <c r="L18" s="74">
        <v>0</v>
      </c>
      <c r="M18" s="75">
        <f t="shared" si="0"/>
        <v>0</v>
      </c>
      <c r="N18" s="65">
        <f t="shared" si="0"/>
        <v>0</v>
      </c>
      <c r="O18" s="76">
        <f t="shared" si="0"/>
        <v>0</v>
      </c>
    </row>
    <row r="19" spans="1:15" ht="15" customHeight="1" x14ac:dyDescent="0.2">
      <c r="A19" s="69">
        <v>1</v>
      </c>
      <c r="B19" s="70" t="s">
        <v>66</v>
      </c>
      <c r="C19" s="71" t="s">
        <v>67</v>
      </c>
      <c r="D19" s="72">
        <v>0</v>
      </c>
      <c r="E19" s="73"/>
      <c r="F19" s="74">
        <v>0</v>
      </c>
      <c r="G19" s="72">
        <v>0</v>
      </c>
      <c r="H19" s="73"/>
      <c r="I19" s="74">
        <v>0</v>
      </c>
      <c r="J19" s="72">
        <v>0</v>
      </c>
      <c r="K19" s="73"/>
      <c r="L19" s="74">
        <v>0</v>
      </c>
      <c r="M19" s="75">
        <f t="shared" si="0"/>
        <v>0</v>
      </c>
      <c r="N19" s="65">
        <f t="shared" si="0"/>
        <v>0</v>
      </c>
      <c r="O19" s="76">
        <f t="shared" si="0"/>
        <v>0</v>
      </c>
    </row>
    <row r="20" spans="1:15" ht="15" customHeight="1" x14ac:dyDescent="0.2">
      <c r="A20" s="69">
        <v>1</v>
      </c>
      <c r="B20" s="70" t="s">
        <v>68</v>
      </c>
      <c r="C20" s="71" t="s">
        <v>69</v>
      </c>
      <c r="D20" s="72">
        <v>0</v>
      </c>
      <c r="E20" s="73"/>
      <c r="F20" s="74">
        <v>0</v>
      </c>
      <c r="G20" s="72">
        <v>0</v>
      </c>
      <c r="H20" s="73"/>
      <c r="I20" s="74">
        <v>0</v>
      </c>
      <c r="J20" s="72">
        <v>0</v>
      </c>
      <c r="K20" s="73"/>
      <c r="L20" s="74">
        <v>0</v>
      </c>
      <c r="M20" s="75">
        <f t="shared" si="0"/>
        <v>0</v>
      </c>
      <c r="N20" s="65">
        <f t="shared" si="0"/>
        <v>0</v>
      </c>
      <c r="O20" s="76">
        <f t="shared" si="0"/>
        <v>0</v>
      </c>
    </row>
    <row r="21" spans="1:15" ht="14.25" x14ac:dyDescent="0.2">
      <c r="A21" s="69">
        <v>1</v>
      </c>
      <c r="B21" s="70" t="s">
        <v>70</v>
      </c>
      <c r="C21" s="71" t="s">
        <v>71</v>
      </c>
      <c r="D21" s="72">
        <v>0</v>
      </c>
      <c r="E21" s="73"/>
      <c r="F21" s="74">
        <v>0</v>
      </c>
      <c r="G21" s="72">
        <v>0</v>
      </c>
      <c r="H21" s="73"/>
      <c r="I21" s="74">
        <v>0</v>
      </c>
      <c r="J21" s="72">
        <v>0</v>
      </c>
      <c r="K21" s="73"/>
      <c r="L21" s="74">
        <v>0</v>
      </c>
      <c r="M21" s="75">
        <f t="shared" si="0"/>
        <v>0</v>
      </c>
      <c r="N21" s="65">
        <f t="shared" si="0"/>
        <v>0</v>
      </c>
      <c r="O21" s="76">
        <f t="shared" si="0"/>
        <v>0</v>
      </c>
    </row>
    <row r="22" spans="1:15" ht="15" customHeight="1" x14ac:dyDescent="0.2">
      <c r="A22" s="69">
        <v>1</v>
      </c>
      <c r="B22" s="70" t="s">
        <v>72</v>
      </c>
      <c r="C22" s="71" t="s">
        <v>73</v>
      </c>
      <c r="D22" s="72">
        <v>30000</v>
      </c>
      <c r="E22" s="73"/>
      <c r="F22" s="74">
        <v>30000</v>
      </c>
      <c r="G22" s="72">
        <v>0</v>
      </c>
      <c r="H22" s="73"/>
      <c r="I22" s="74">
        <v>0</v>
      </c>
      <c r="J22" s="72">
        <v>0</v>
      </c>
      <c r="K22" s="73"/>
      <c r="L22" s="74">
        <v>0</v>
      </c>
      <c r="M22" s="75">
        <f t="shared" si="0"/>
        <v>30000</v>
      </c>
      <c r="N22" s="65">
        <f t="shared" si="0"/>
        <v>0</v>
      </c>
      <c r="O22" s="76">
        <f t="shared" si="0"/>
        <v>30000</v>
      </c>
    </row>
    <row r="23" spans="1:15" ht="14.25" x14ac:dyDescent="0.2">
      <c r="A23" s="69">
        <v>1</v>
      </c>
      <c r="B23" s="70" t="s">
        <v>74</v>
      </c>
      <c r="C23" s="71" t="s">
        <v>75</v>
      </c>
      <c r="D23" s="72">
        <v>29000</v>
      </c>
      <c r="E23" s="73"/>
      <c r="F23" s="74">
        <v>33840</v>
      </c>
      <c r="G23" s="72">
        <v>22362.2</v>
      </c>
      <c r="H23" s="73"/>
      <c r="I23" s="74">
        <v>172362.2</v>
      </c>
      <c r="J23" s="72">
        <v>0</v>
      </c>
      <c r="K23" s="73"/>
      <c r="L23" s="74">
        <v>0</v>
      </c>
      <c r="M23" s="75">
        <f t="shared" si="0"/>
        <v>51362.2</v>
      </c>
      <c r="N23" s="65">
        <f t="shared" si="0"/>
        <v>0</v>
      </c>
      <c r="O23" s="76">
        <f t="shared" si="0"/>
        <v>206202.2</v>
      </c>
    </row>
    <row r="24" spans="1:15" s="85" customFormat="1" x14ac:dyDescent="0.25">
      <c r="A24" s="77">
        <v>1</v>
      </c>
      <c r="B24" s="78"/>
      <c r="C24" s="79" t="s">
        <v>76</v>
      </c>
      <c r="D24" s="80">
        <f>SUM(D13:D23)</f>
        <v>3204289.01</v>
      </c>
      <c r="E24" s="81">
        <f t="shared" ref="E24:L24" si="1">SUM(E13:E23)</f>
        <v>937210.05</v>
      </c>
      <c r="F24" s="82">
        <f t="shared" si="1"/>
        <v>3114193.39</v>
      </c>
      <c r="G24" s="80">
        <f>SUM(G13:G23)</f>
        <v>22362.2</v>
      </c>
      <c r="H24" s="81">
        <f t="shared" si="1"/>
        <v>0</v>
      </c>
      <c r="I24" s="82">
        <f t="shared" si="1"/>
        <v>172362.2</v>
      </c>
      <c r="J24" s="80">
        <f t="shared" si="1"/>
        <v>0</v>
      </c>
      <c r="K24" s="81">
        <f t="shared" si="1"/>
        <v>0</v>
      </c>
      <c r="L24" s="82">
        <f t="shared" si="1"/>
        <v>0</v>
      </c>
      <c r="M24" s="80">
        <f>SUM(M14:M23)</f>
        <v>3226651.21</v>
      </c>
      <c r="N24" s="83">
        <f t="shared" ref="N24:O24" si="2">SUM(N14:N23)</f>
        <v>937210.05</v>
      </c>
      <c r="O24" s="84">
        <f t="shared" si="2"/>
        <v>3286555.5900000003</v>
      </c>
    </row>
    <row r="25" spans="1:15" x14ac:dyDescent="0.2">
      <c r="A25" s="69"/>
      <c r="B25" s="86"/>
      <c r="C25" s="87"/>
      <c r="D25" s="88"/>
      <c r="E25" s="89"/>
      <c r="F25" s="90"/>
      <c r="G25" s="88"/>
      <c r="H25" s="89"/>
      <c r="I25" s="90"/>
      <c r="J25" s="88"/>
      <c r="K25" s="89"/>
      <c r="L25" s="90"/>
      <c r="M25" s="91"/>
      <c r="N25" s="92"/>
      <c r="O25" s="84"/>
    </row>
    <row r="26" spans="1:15" x14ac:dyDescent="0.2">
      <c r="A26" s="77"/>
      <c r="B26" s="78"/>
      <c r="C26" s="79" t="s">
        <v>77</v>
      </c>
      <c r="D26" s="80"/>
      <c r="E26" s="81"/>
      <c r="F26" s="82"/>
      <c r="G26" s="80"/>
      <c r="H26" s="81"/>
      <c r="I26" s="82"/>
      <c r="J26" s="80"/>
      <c r="K26" s="81"/>
      <c r="L26" s="82"/>
      <c r="M26" s="91"/>
      <c r="N26" s="92"/>
      <c r="O26" s="84"/>
    </row>
    <row r="27" spans="1:15" ht="14.25" x14ac:dyDescent="0.2">
      <c r="A27" s="69">
        <v>2</v>
      </c>
      <c r="B27" s="70" t="s">
        <v>56</v>
      </c>
      <c r="C27" s="93" t="s">
        <v>78</v>
      </c>
      <c r="D27" s="72">
        <v>0</v>
      </c>
      <c r="E27" s="73"/>
      <c r="F27" s="74">
        <v>0</v>
      </c>
      <c r="G27" s="72">
        <v>0</v>
      </c>
      <c r="H27" s="73"/>
      <c r="I27" s="74">
        <v>0</v>
      </c>
      <c r="J27" s="72">
        <v>0</v>
      </c>
      <c r="K27" s="73"/>
      <c r="L27" s="74">
        <v>0</v>
      </c>
      <c r="M27" s="75">
        <f t="shared" ref="M27:O31" si="3">D27+G27+J27</f>
        <v>0</v>
      </c>
      <c r="N27" s="65">
        <f t="shared" si="3"/>
        <v>0</v>
      </c>
      <c r="O27" s="76">
        <f t="shared" si="3"/>
        <v>0</v>
      </c>
    </row>
    <row r="28" spans="1:15" ht="14.25" x14ac:dyDescent="0.2">
      <c r="A28" s="69">
        <v>2</v>
      </c>
      <c r="B28" s="70" t="s">
        <v>58</v>
      </c>
      <c r="C28" s="93" t="s">
        <v>79</v>
      </c>
      <c r="D28" s="72">
        <v>555445.65</v>
      </c>
      <c r="E28" s="73">
        <v>166765.95000000001</v>
      </c>
      <c r="F28" s="74">
        <v>577907.05000000005</v>
      </c>
      <c r="G28" s="72">
        <v>0</v>
      </c>
      <c r="H28" s="73"/>
      <c r="I28" s="74">
        <v>0</v>
      </c>
      <c r="J28" s="72">
        <v>0</v>
      </c>
      <c r="K28" s="73"/>
      <c r="L28" s="74">
        <v>0</v>
      </c>
      <c r="M28" s="75">
        <f t="shared" si="3"/>
        <v>555445.65</v>
      </c>
      <c r="N28" s="65">
        <f t="shared" si="3"/>
        <v>166765.95000000001</v>
      </c>
      <c r="O28" s="76">
        <f t="shared" si="3"/>
        <v>577907.05000000005</v>
      </c>
    </row>
    <row r="29" spans="1:15" ht="14.25" x14ac:dyDescent="0.2">
      <c r="A29" s="69">
        <v>2</v>
      </c>
      <c r="B29" s="70" t="s">
        <v>60</v>
      </c>
      <c r="C29" s="93" t="s">
        <v>38</v>
      </c>
      <c r="D29" s="72">
        <v>0</v>
      </c>
      <c r="E29" s="73"/>
      <c r="F29" s="74">
        <v>0</v>
      </c>
      <c r="G29" s="72">
        <v>0</v>
      </c>
      <c r="H29" s="73"/>
      <c r="I29" s="74">
        <v>0</v>
      </c>
      <c r="J29" s="72">
        <v>0</v>
      </c>
      <c r="K29" s="73"/>
      <c r="L29" s="74">
        <v>0</v>
      </c>
      <c r="M29" s="75">
        <f t="shared" si="3"/>
        <v>0</v>
      </c>
      <c r="N29" s="65">
        <f t="shared" si="3"/>
        <v>0</v>
      </c>
      <c r="O29" s="76">
        <f t="shared" si="3"/>
        <v>0</v>
      </c>
    </row>
    <row r="30" spans="1:15" ht="15" customHeight="1" x14ac:dyDescent="0.2">
      <c r="A30" s="69">
        <v>2</v>
      </c>
      <c r="B30" s="70" t="s">
        <v>62</v>
      </c>
      <c r="C30" s="93" t="s">
        <v>39</v>
      </c>
      <c r="D30" s="72">
        <v>0</v>
      </c>
      <c r="E30" s="73"/>
      <c r="F30" s="74">
        <v>0</v>
      </c>
      <c r="G30" s="72">
        <v>0</v>
      </c>
      <c r="H30" s="73"/>
      <c r="I30" s="74">
        <v>0</v>
      </c>
      <c r="J30" s="72">
        <v>0</v>
      </c>
      <c r="K30" s="73"/>
      <c r="L30" s="74">
        <v>0</v>
      </c>
      <c r="M30" s="75">
        <f t="shared" si="3"/>
        <v>0</v>
      </c>
      <c r="N30" s="65">
        <f t="shared" si="3"/>
        <v>0</v>
      </c>
      <c r="O30" s="76">
        <f t="shared" si="3"/>
        <v>0</v>
      </c>
    </row>
    <row r="31" spans="1:15" ht="14.25" x14ac:dyDescent="0.2">
      <c r="A31" s="69">
        <v>2</v>
      </c>
      <c r="B31" s="70" t="s">
        <v>64</v>
      </c>
      <c r="C31" s="93" t="s">
        <v>80</v>
      </c>
      <c r="D31" s="72">
        <v>0</v>
      </c>
      <c r="E31" s="73"/>
      <c r="F31" s="74">
        <v>0</v>
      </c>
      <c r="G31" s="72">
        <v>0</v>
      </c>
      <c r="H31" s="73"/>
      <c r="I31" s="74">
        <v>0</v>
      </c>
      <c r="J31" s="72">
        <v>0</v>
      </c>
      <c r="K31" s="73"/>
      <c r="L31" s="74">
        <v>0</v>
      </c>
      <c r="M31" s="75">
        <f t="shared" si="3"/>
        <v>0</v>
      </c>
      <c r="N31" s="65">
        <f t="shared" si="3"/>
        <v>0</v>
      </c>
      <c r="O31" s="76">
        <f t="shared" si="3"/>
        <v>0</v>
      </c>
    </row>
    <row r="32" spans="1:15" s="85" customFormat="1" x14ac:dyDescent="0.25">
      <c r="A32" s="77">
        <v>2</v>
      </c>
      <c r="B32" s="78"/>
      <c r="C32" s="79" t="s">
        <v>16</v>
      </c>
      <c r="D32" s="80">
        <f>SUM(D27:D31)</f>
        <v>555445.65</v>
      </c>
      <c r="E32" s="81">
        <f t="shared" ref="E32:L32" si="4">SUM(E27:E31)</f>
        <v>166765.95000000001</v>
      </c>
      <c r="F32" s="82">
        <f t="shared" si="4"/>
        <v>577907.05000000005</v>
      </c>
      <c r="G32" s="80">
        <f>SUM(G27:G31)</f>
        <v>0</v>
      </c>
      <c r="H32" s="81">
        <f t="shared" si="4"/>
        <v>0</v>
      </c>
      <c r="I32" s="82">
        <f t="shared" si="4"/>
        <v>0</v>
      </c>
      <c r="J32" s="80">
        <f t="shared" si="4"/>
        <v>0</v>
      </c>
      <c r="K32" s="81">
        <f t="shared" si="4"/>
        <v>0</v>
      </c>
      <c r="L32" s="82">
        <f t="shared" si="4"/>
        <v>0</v>
      </c>
      <c r="M32" s="91">
        <f>SUM(M27:M31)</f>
        <v>555445.65</v>
      </c>
      <c r="N32" s="92">
        <f>SUM(N27:N31)</f>
        <v>166765.95000000001</v>
      </c>
      <c r="O32" s="84">
        <f>SUM(O27:O31)</f>
        <v>577907.05000000005</v>
      </c>
    </row>
    <row r="33" spans="1:15" x14ac:dyDescent="0.2">
      <c r="A33" s="69"/>
      <c r="B33" s="70"/>
      <c r="C33" s="93"/>
      <c r="D33" s="88"/>
      <c r="E33" s="89"/>
      <c r="F33" s="90"/>
      <c r="G33" s="88"/>
      <c r="H33" s="89"/>
      <c r="I33" s="90"/>
      <c r="J33" s="88"/>
      <c r="K33" s="89"/>
      <c r="L33" s="90"/>
      <c r="M33" s="91"/>
      <c r="N33" s="92"/>
      <c r="O33" s="84"/>
    </row>
    <row r="34" spans="1:15" ht="30" x14ac:dyDescent="0.2">
      <c r="A34" s="77"/>
      <c r="B34" s="94"/>
      <c r="C34" s="79" t="s">
        <v>81</v>
      </c>
      <c r="D34" s="88"/>
      <c r="E34" s="89"/>
      <c r="F34" s="90"/>
      <c r="G34" s="88"/>
      <c r="H34" s="89"/>
      <c r="I34" s="90"/>
      <c r="J34" s="88"/>
      <c r="K34" s="89"/>
      <c r="L34" s="90"/>
      <c r="M34" s="91"/>
      <c r="N34" s="92"/>
      <c r="O34" s="84"/>
    </row>
    <row r="35" spans="1:15" ht="14.25" x14ac:dyDescent="0.2">
      <c r="A35" s="69">
        <v>3</v>
      </c>
      <c r="B35" s="70" t="s">
        <v>56</v>
      </c>
      <c r="C35" s="93" t="s">
        <v>82</v>
      </c>
      <c r="D35" s="72">
        <v>0</v>
      </c>
      <c r="E35" s="73"/>
      <c r="F35" s="74">
        <v>0</v>
      </c>
      <c r="G35" s="72">
        <v>0</v>
      </c>
      <c r="H35" s="73"/>
      <c r="I35" s="74">
        <v>0</v>
      </c>
      <c r="J35" s="72">
        <v>0</v>
      </c>
      <c r="K35" s="73"/>
      <c r="L35" s="74">
        <v>0</v>
      </c>
      <c r="M35" s="75">
        <f t="shared" ref="M35:O38" si="5">D35+G35+J35</f>
        <v>0</v>
      </c>
      <c r="N35" s="65">
        <f t="shared" si="5"/>
        <v>0</v>
      </c>
      <c r="O35" s="76">
        <f t="shared" si="5"/>
        <v>0</v>
      </c>
    </row>
    <row r="36" spans="1:15" ht="14.25" x14ac:dyDescent="0.2">
      <c r="A36" s="69">
        <v>3</v>
      </c>
      <c r="B36" s="70" t="s">
        <v>58</v>
      </c>
      <c r="C36" s="93" t="s">
        <v>83</v>
      </c>
      <c r="D36" s="72">
        <v>0</v>
      </c>
      <c r="E36" s="73"/>
      <c r="F36" s="74">
        <v>0</v>
      </c>
      <c r="G36" s="72">
        <v>0</v>
      </c>
      <c r="H36" s="73"/>
      <c r="I36" s="74">
        <v>0</v>
      </c>
      <c r="J36" s="72">
        <v>0</v>
      </c>
      <c r="K36" s="73"/>
      <c r="L36" s="74">
        <v>0</v>
      </c>
      <c r="M36" s="75">
        <f t="shared" si="5"/>
        <v>0</v>
      </c>
      <c r="N36" s="65">
        <f t="shared" si="5"/>
        <v>0</v>
      </c>
      <c r="O36" s="76">
        <f t="shared" si="5"/>
        <v>0</v>
      </c>
    </row>
    <row r="37" spans="1:15" ht="14.25" x14ac:dyDescent="0.2">
      <c r="A37" s="69">
        <v>3</v>
      </c>
      <c r="B37" s="70" t="s">
        <v>60</v>
      </c>
      <c r="C37" s="93" t="s">
        <v>84</v>
      </c>
      <c r="D37" s="72">
        <v>0</v>
      </c>
      <c r="E37" s="73"/>
      <c r="F37" s="74">
        <v>0</v>
      </c>
      <c r="G37" s="72">
        <v>0</v>
      </c>
      <c r="H37" s="73"/>
      <c r="I37" s="74">
        <v>0</v>
      </c>
      <c r="J37" s="72">
        <v>0</v>
      </c>
      <c r="K37" s="73"/>
      <c r="L37" s="74">
        <v>0</v>
      </c>
      <c r="M37" s="75">
        <f t="shared" si="5"/>
        <v>0</v>
      </c>
      <c r="N37" s="65">
        <f t="shared" si="5"/>
        <v>0</v>
      </c>
      <c r="O37" s="76">
        <f t="shared" si="5"/>
        <v>0</v>
      </c>
    </row>
    <row r="38" spans="1:15" ht="14.25" customHeight="1" x14ac:dyDescent="0.2">
      <c r="A38" s="69">
        <v>3</v>
      </c>
      <c r="B38" s="70" t="s">
        <v>62</v>
      </c>
      <c r="C38" s="93" t="s">
        <v>85</v>
      </c>
      <c r="D38" s="72">
        <v>0</v>
      </c>
      <c r="E38" s="73"/>
      <c r="F38" s="74">
        <v>0</v>
      </c>
      <c r="G38" s="72">
        <v>0</v>
      </c>
      <c r="H38" s="73"/>
      <c r="I38" s="74">
        <v>0</v>
      </c>
      <c r="J38" s="72">
        <v>0</v>
      </c>
      <c r="K38" s="73"/>
      <c r="L38" s="74">
        <v>0</v>
      </c>
      <c r="M38" s="75">
        <f t="shared" si="5"/>
        <v>0</v>
      </c>
      <c r="N38" s="65">
        <f t="shared" si="5"/>
        <v>0</v>
      </c>
      <c r="O38" s="76">
        <f t="shared" si="5"/>
        <v>0</v>
      </c>
    </row>
    <row r="39" spans="1:15" s="85" customFormat="1" x14ac:dyDescent="0.25">
      <c r="A39" s="77">
        <v>3</v>
      </c>
      <c r="B39" s="78"/>
      <c r="C39" s="79" t="s">
        <v>18</v>
      </c>
      <c r="D39" s="80">
        <f>SUM(D35:D38)</f>
        <v>0</v>
      </c>
      <c r="E39" s="81">
        <f t="shared" ref="E39:L39" si="6">SUM(E35:E38)</f>
        <v>0</v>
      </c>
      <c r="F39" s="82">
        <f t="shared" si="6"/>
        <v>0</v>
      </c>
      <c r="G39" s="80">
        <f>SUM(G35:G38)</f>
        <v>0</v>
      </c>
      <c r="H39" s="81">
        <f t="shared" si="6"/>
        <v>0</v>
      </c>
      <c r="I39" s="82">
        <f t="shared" si="6"/>
        <v>0</v>
      </c>
      <c r="J39" s="80">
        <f t="shared" si="6"/>
        <v>0</v>
      </c>
      <c r="K39" s="81">
        <f t="shared" si="6"/>
        <v>0</v>
      </c>
      <c r="L39" s="82">
        <f t="shared" si="6"/>
        <v>0</v>
      </c>
      <c r="M39" s="91">
        <f>SUM(M35:M38)</f>
        <v>0</v>
      </c>
      <c r="N39" s="92">
        <f>SUM(N35:N38)</f>
        <v>0</v>
      </c>
      <c r="O39" s="84">
        <f>SUM(O35:O38)</f>
        <v>0</v>
      </c>
    </row>
    <row r="40" spans="1:15" x14ac:dyDescent="0.2">
      <c r="A40" s="69"/>
      <c r="B40" s="70"/>
      <c r="C40" s="93"/>
      <c r="D40" s="88"/>
      <c r="E40" s="89"/>
      <c r="F40" s="90"/>
      <c r="G40" s="88"/>
      <c r="H40" s="89"/>
      <c r="I40" s="90"/>
      <c r="J40" s="88"/>
      <c r="K40" s="89"/>
      <c r="L40" s="90"/>
      <c r="M40" s="91"/>
      <c r="N40" s="92"/>
      <c r="O40" s="84"/>
    </row>
    <row r="41" spans="1:15" x14ac:dyDescent="0.2">
      <c r="A41" s="69"/>
      <c r="B41" s="70"/>
      <c r="C41" s="79" t="s">
        <v>86</v>
      </c>
      <c r="D41" s="88"/>
      <c r="E41" s="89"/>
      <c r="F41" s="90"/>
      <c r="G41" s="88"/>
      <c r="H41" s="89"/>
      <c r="I41" s="90"/>
      <c r="J41" s="88"/>
      <c r="K41" s="89"/>
      <c r="L41" s="90"/>
      <c r="M41" s="91"/>
      <c r="N41" s="92"/>
      <c r="O41" s="84"/>
    </row>
    <row r="42" spans="1:15" ht="14.25" x14ac:dyDescent="0.2">
      <c r="A42" s="69">
        <v>4</v>
      </c>
      <c r="B42" s="70" t="s">
        <v>56</v>
      </c>
      <c r="C42" s="93" t="s">
        <v>87</v>
      </c>
      <c r="D42" s="72">
        <v>0</v>
      </c>
      <c r="E42" s="73"/>
      <c r="F42" s="74">
        <v>0</v>
      </c>
      <c r="G42" s="72">
        <v>0</v>
      </c>
      <c r="H42" s="73"/>
      <c r="I42" s="74">
        <v>0</v>
      </c>
      <c r="J42" s="72">
        <v>0</v>
      </c>
      <c r="K42" s="73"/>
      <c r="L42" s="74">
        <v>0</v>
      </c>
      <c r="M42" s="75">
        <f t="shared" ref="M42:O46" si="7">D42+G42+J42</f>
        <v>0</v>
      </c>
      <c r="N42" s="65">
        <f t="shared" si="7"/>
        <v>0</v>
      </c>
      <c r="O42" s="76">
        <f t="shared" si="7"/>
        <v>0</v>
      </c>
    </row>
    <row r="43" spans="1:15" ht="14.25" x14ac:dyDescent="0.2">
      <c r="A43" s="69">
        <v>4</v>
      </c>
      <c r="B43" s="70" t="s">
        <v>58</v>
      </c>
      <c r="C43" s="93" t="s">
        <v>88</v>
      </c>
      <c r="D43" s="72">
        <v>0</v>
      </c>
      <c r="E43" s="73"/>
      <c r="F43" s="74">
        <v>0</v>
      </c>
      <c r="G43" s="72">
        <v>0</v>
      </c>
      <c r="H43" s="73"/>
      <c r="I43" s="74">
        <v>0</v>
      </c>
      <c r="J43" s="72">
        <v>0</v>
      </c>
      <c r="K43" s="73"/>
      <c r="L43" s="74">
        <v>0</v>
      </c>
      <c r="M43" s="75">
        <f t="shared" si="7"/>
        <v>0</v>
      </c>
      <c r="N43" s="65">
        <f t="shared" si="7"/>
        <v>0</v>
      </c>
      <c r="O43" s="76">
        <f t="shared" si="7"/>
        <v>0</v>
      </c>
    </row>
    <row r="44" spans="1:15" ht="28.5" x14ac:dyDescent="0.2">
      <c r="A44" s="69">
        <v>4</v>
      </c>
      <c r="B44" s="70" t="s">
        <v>60</v>
      </c>
      <c r="C44" s="93" t="s">
        <v>89</v>
      </c>
      <c r="D44" s="72">
        <v>0</v>
      </c>
      <c r="E44" s="73"/>
      <c r="F44" s="74">
        <v>0</v>
      </c>
      <c r="G44" s="72">
        <v>0</v>
      </c>
      <c r="H44" s="73"/>
      <c r="I44" s="74">
        <v>0</v>
      </c>
      <c r="J44" s="72">
        <v>0</v>
      </c>
      <c r="K44" s="73"/>
      <c r="L44" s="74">
        <v>0</v>
      </c>
      <c r="M44" s="75">
        <f t="shared" si="7"/>
        <v>0</v>
      </c>
      <c r="N44" s="65">
        <f t="shared" si="7"/>
        <v>0</v>
      </c>
      <c r="O44" s="76">
        <f t="shared" si="7"/>
        <v>0</v>
      </c>
    </row>
    <row r="45" spans="1:15" ht="14.25" x14ac:dyDescent="0.2">
      <c r="A45" s="69">
        <v>4</v>
      </c>
      <c r="B45" s="70" t="s">
        <v>62</v>
      </c>
      <c r="C45" s="93" t="s">
        <v>90</v>
      </c>
      <c r="D45" s="72">
        <v>0</v>
      </c>
      <c r="E45" s="73"/>
      <c r="F45" s="74">
        <v>0</v>
      </c>
      <c r="G45" s="72">
        <v>0</v>
      </c>
      <c r="H45" s="73"/>
      <c r="I45" s="74">
        <v>0</v>
      </c>
      <c r="J45" s="72">
        <v>0</v>
      </c>
      <c r="K45" s="73"/>
      <c r="L45" s="74">
        <v>0</v>
      </c>
      <c r="M45" s="75">
        <f t="shared" si="7"/>
        <v>0</v>
      </c>
      <c r="N45" s="65">
        <f t="shared" si="7"/>
        <v>0</v>
      </c>
      <c r="O45" s="76">
        <f t="shared" si="7"/>
        <v>0</v>
      </c>
    </row>
    <row r="46" spans="1:15" ht="14.25" x14ac:dyDescent="0.2">
      <c r="A46" s="69">
        <v>4</v>
      </c>
      <c r="B46" s="70" t="s">
        <v>64</v>
      </c>
      <c r="C46" s="93" t="s">
        <v>91</v>
      </c>
      <c r="D46" s="72">
        <v>0</v>
      </c>
      <c r="E46" s="73"/>
      <c r="F46" s="74">
        <v>0</v>
      </c>
      <c r="G46" s="72">
        <v>0</v>
      </c>
      <c r="H46" s="73"/>
      <c r="I46" s="74">
        <v>0</v>
      </c>
      <c r="J46" s="72">
        <v>0</v>
      </c>
      <c r="K46" s="73"/>
      <c r="L46" s="74">
        <v>0</v>
      </c>
      <c r="M46" s="75">
        <f t="shared" si="7"/>
        <v>0</v>
      </c>
      <c r="N46" s="65">
        <f t="shared" si="7"/>
        <v>0</v>
      </c>
      <c r="O46" s="76">
        <f t="shared" si="7"/>
        <v>0</v>
      </c>
    </row>
    <row r="47" spans="1:15" s="85" customFormat="1" x14ac:dyDescent="0.25">
      <c r="A47" s="77">
        <v>4</v>
      </c>
      <c r="B47" s="78"/>
      <c r="C47" s="79" t="s">
        <v>20</v>
      </c>
      <c r="D47" s="80">
        <f>SUM(D42:D46)</f>
        <v>0</v>
      </c>
      <c r="E47" s="81">
        <f t="shared" ref="E47:L47" si="8">SUM(E42:E46)</f>
        <v>0</v>
      </c>
      <c r="F47" s="82">
        <f t="shared" si="8"/>
        <v>0</v>
      </c>
      <c r="G47" s="80">
        <f>SUM(G42:G46)</f>
        <v>0</v>
      </c>
      <c r="H47" s="81">
        <f t="shared" si="8"/>
        <v>0</v>
      </c>
      <c r="I47" s="82">
        <f t="shared" si="8"/>
        <v>0</v>
      </c>
      <c r="J47" s="80">
        <f t="shared" si="8"/>
        <v>0</v>
      </c>
      <c r="K47" s="81">
        <f t="shared" si="8"/>
        <v>0</v>
      </c>
      <c r="L47" s="82">
        <f t="shared" si="8"/>
        <v>0</v>
      </c>
      <c r="M47" s="91">
        <f>SUM(M42:M46)</f>
        <v>0</v>
      </c>
      <c r="N47" s="92">
        <f>SUM(N42:N46)</f>
        <v>0</v>
      </c>
      <c r="O47" s="84">
        <f>SUM(O42:O46)</f>
        <v>0</v>
      </c>
    </row>
    <row r="48" spans="1:15" x14ac:dyDescent="0.2">
      <c r="A48" s="69"/>
      <c r="B48" s="70"/>
      <c r="C48" s="93"/>
      <c r="D48" s="88"/>
      <c r="E48" s="89"/>
      <c r="F48" s="90"/>
      <c r="G48" s="88"/>
      <c r="H48" s="89"/>
      <c r="I48" s="90"/>
      <c r="J48" s="88"/>
      <c r="K48" s="89"/>
      <c r="L48" s="90"/>
      <c r="M48" s="91"/>
      <c r="N48" s="92"/>
      <c r="O48" s="84"/>
    </row>
    <row r="49" spans="1:15" ht="30" x14ac:dyDescent="0.2">
      <c r="A49" s="69"/>
      <c r="B49" s="70"/>
      <c r="C49" s="79" t="s">
        <v>92</v>
      </c>
      <c r="D49" s="88"/>
      <c r="E49" s="89"/>
      <c r="F49" s="90"/>
      <c r="G49" s="88"/>
      <c r="H49" s="89"/>
      <c r="I49" s="90"/>
      <c r="J49" s="88"/>
      <c r="K49" s="89"/>
      <c r="L49" s="90"/>
      <c r="M49" s="91"/>
      <c r="N49" s="92"/>
      <c r="O49" s="84"/>
    </row>
    <row r="50" spans="1:15" ht="28.5" x14ac:dyDescent="0.2">
      <c r="A50" s="69">
        <v>5</v>
      </c>
      <c r="B50" s="70" t="s">
        <v>56</v>
      </c>
      <c r="C50" s="93" t="s">
        <v>93</v>
      </c>
      <c r="D50" s="72">
        <v>0</v>
      </c>
      <c r="E50" s="73"/>
      <c r="F50" s="74">
        <v>0</v>
      </c>
      <c r="G50" s="72">
        <v>0</v>
      </c>
      <c r="H50" s="73"/>
      <c r="I50" s="74">
        <v>0</v>
      </c>
      <c r="J50" s="72">
        <v>0</v>
      </c>
      <c r="K50" s="73"/>
      <c r="L50" s="74">
        <v>0</v>
      </c>
      <c r="M50" s="75">
        <f t="shared" ref="M50:O50" si="9">D50+G50+J50</f>
        <v>0</v>
      </c>
      <c r="N50" s="65">
        <f t="shared" si="9"/>
        <v>0</v>
      </c>
      <c r="O50" s="76">
        <f t="shared" si="9"/>
        <v>0</v>
      </c>
    </row>
    <row r="51" spans="1:15" s="85" customFormat="1" x14ac:dyDescent="0.25">
      <c r="A51" s="77">
        <v>5</v>
      </c>
      <c r="B51" s="78"/>
      <c r="C51" s="79" t="s">
        <v>94</v>
      </c>
      <c r="D51" s="80">
        <f>SUM(D50)</f>
        <v>0</v>
      </c>
      <c r="E51" s="81">
        <f t="shared" ref="E51:L51" si="10">SUM(E50)</f>
        <v>0</v>
      </c>
      <c r="F51" s="82">
        <f t="shared" si="10"/>
        <v>0</v>
      </c>
      <c r="G51" s="80">
        <f>SUM(G50)</f>
        <v>0</v>
      </c>
      <c r="H51" s="81">
        <f t="shared" si="10"/>
        <v>0</v>
      </c>
      <c r="I51" s="82">
        <f t="shared" si="10"/>
        <v>0</v>
      </c>
      <c r="J51" s="80">
        <f t="shared" si="10"/>
        <v>0</v>
      </c>
      <c r="K51" s="81">
        <f t="shared" si="10"/>
        <v>0</v>
      </c>
      <c r="L51" s="82">
        <f t="shared" si="10"/>
        <v>0</v>
      </c>
      <c r="M51" s="91">
        <f>SUM(M50)</f>
        <v>0</v>
      </c>
      <c r="N51" s="92">
        <f>SUM(N50)</f>
        <v>0</v>
      </c>
      <c r="O51" s="84">
        <f>SUM(O50)</f>
        <v>0</v>
      </c>
    </row>
    <row r="52" spans="1:15" ht="14.25" x14ac:dyDescent="0.2">
      <c r="A52" s="69"/>
      <c r="B52" s="70"/>
      <c r="C52" s="93"/>
      <c r="D52" s="88"/>
      <c r="E52" s="89"/>
      <c r="F52" s="90"/>
      <c r="G52" s="88"/>
      <c r="H52" s="89"/>
      <c r="I52" s="90"/>
      <c r="J52" s="88"/>
      <c r="K52" s="89"/>
      <c r="L52" s="90"/>
      <c r="M52" s="88"/>
      <c r="N52" s="90"/>
      <c r="O52" s="95"/>
    </row>
    <row r="53" spans="1:15" ht="30" x14ac:dyDescent="0.2">
      <c r="A53" s="69"/>
      <c r="B53" s="70"/>
      <c r="C53" s="79" t="s">
        <v>95</v>
      </c>
      <c r="D53" s="88"/>
      <c r="E53" s="89"/>
      <c r="F53" s="90"/>
      <c r="G53" s="88"/>
      <c r="H53" s="89"/>
      <c r="I53" s="90"/>
      <c r="J53" s="88"/>
      <c r="K53" s="89"/>
      <c r="L53" s="90"/>
      <c r="M53" s="88"/>
      <c r="N53" s="90"/>
      <c r="O53" s="95"/>
    </row>
    <row r="54" spans="1:15" ht="14.25" x14ac:dyDescent="0.2">
      <c r="A54" s="69">
        <v>7</v>
      </c>
      <c r="B54" s="70" t="s">
        <v>56</v>
      </c>
      <c r="C54" s="93" t="s">
        <v>96</v>
      </c>
      <c r="D54" s="72">
        <v>0</v>
      </c>
      <c r="E54" s="73"/>
      <c r="F54" s="74">
        <v>0</v>
      </c>
      <c r="G54" s="72">
        <v>0</v>
      </c>
      <c r="H54" s="73"/>
      <c r="I54" s="74">
        <v>0</v>
      </c>
      <c r="J54" s="72">
        <v>850000</v>
      </c>
      <c r="K54" s="73"/>
      <c r="L54" s="74">
        <v>1052799.76</v>
      </c>
      <c r="M54" s="75">
        <f t="shared" ref="M54:O55" si="11">D54+G54+J54</f>
        <v>850000</v>
      </c>
      <c r="N54" s="65">
        <f t="shared" si="11"/>
        <v>0</v>
      </c>
      <c r="O54" s="76">
        <f t="shared" si="11"/>
        <v>1052799.76</v>
      </c>
    </row>
    <row r="55" spans="1:15" ht="14.25" x14ac:dyDescent="0.2">
      <c r="A55" s="69">
        <v>7</v>
      </c>
      <c r="B55" s="70" t="s">
        <v>58</v>
      </c>
      <c r="C55" s="93" t="s">
        <v>97</v>
      </c>
      <c r="D55" s="72">
        <v>0</v>
      </c>
      <c r="E55" s="73"/>
      <c r="F55" s="74">
        <v>0</v>
      </c>
      <c r="G55" s="72">
        <v>0</v>
      </c>
      <c r="H55" s="73"/>
      <c r="I55" s="74">
        <v>0</v>
      </c>
      <c r="J55" s="72">
        <v>100000</v>
      </c>
      <c r="K55" s="73"/>
      <c r="L55" s="74">
        <v>153112.34</v>
      </c>
      <c r="M55" s="75">
        <f t="shared" si="11"/>
        <v>100000</v>
      </c>
      <c r="N55" s="65">
        <f t="shared" si="11"/>
        <v>0</v>
      </c>
      <c r="O55" s="76">
        <f t="shared" si="11"/>
        <v>153112.34</v>
      </c>
    </row>
    <row r="56" spans="1:15" s="85" customFormat="1" x14ac:dyDescent="0.25">
      <c r="A56" s="77">
        <v>7</v>
      </c>
      <c r="B56" s="78"/>
      <c r="C56" s="79" t="s">
        <v>98</v>
      </c>
      <c r="D56" s="80">
        <f>SUM(D54:D55)</f>
        <v>0</v>
      </c>
      <c r="E56" s="81">
        <f t="shared" ref="E56:L56" si="12">SUM(E54:E55)</f>
        <v>0</v>
      </c>
      <c r="F56" s="82">
        <f t="shared" si="12"/>
        <v>0</v>
      </c>
      <c r="G56" s="80">
        <f>SUM(G54:G55)</f>
        <v>0</v>
      </c>
      <c r="H56" s="81">
        <f t="shared" si="12"/>
        <v>0</v>
      </c>
      <c r="I56" s="82">
        <f t="shared" si="12"/>
        <v>0</v>
      </c>
      <c r="J56" s="80">
        <f t="shared" si="12"/>
        <v>950000</v>
      </c>
      <c r="K56" s="81">
        <f t="shared" si="12"/>
        <v>0</v>
      </c>
      <c r="L56" s="82">
        <f t="shared" si="12"/>
        <v>1205912.1000000001</v>
      </c>
      <c r="M56" s="80">
        <f>SUM(M54:M55)</f>
        <v>950000</v>
      </c>
      <c r="N56" s="82">
        <f>SUM(N54:N55)</f>
        <v>0</v>
      </c>
      <c r="O56" s="96">
        <f>SUM(O54:O55)</f>
        <v>1205912.1000000001</v>
      </c>
    </row>
    <row r="57" spans="1:15" s="104" customFormat="1" ht="11.25" customHeight="1" thickBot="1" x14ac:dyDescent="0.25">
      <c r="A57" s="97"/>
      <c r="B57" s="98"/>
      <c r="C57" s="99"/>
      <c r="D57" s="100"/>
      <c r="E57" s="101"/>
      <c r="F57" s="102"/>
      <c r="G57" s="100"/>
      <c r="H57" s="101"/>
      <c r="I57" s="102"/>
      <c r="J57" s="100"/>
      <c r="K57" s="101"/>
      <c r="L57" s="102"/>
      <c r="M57" s="100"/>
      <c r="N57" s="102"/>
      <c r="O57" s="103"/>
    </row>
    <row r="58" spans="1:15" ht="30" customHeight="1" thickBot="1" x14ac:dyDescent="0.25">
      <c r="A58" s="162" t="s">
        <v>99</v>
      </c>
      <c r="B58" s="163"/>
      <c r="C58" s="164"/>
      <c r="D58" s="105">
        <f>D24+D32+D39+D47+D51+D56</f>
        <v>3759734.6599999997</v>
      </c>
      <c r="E58" s="106">
        <f t="shared" ref="E58:O58" si="13">E24+E32+E39+E47+E51+E56</f>
        <v>1103976</v>
      </c>
      <c r="F58" s="107">
        <f t="shared" si="13"/>
        <v>3692100.4400000004</v>
      </c>
      <c r="G58" s="105">
        <f>G24+G32+G39+G47+G51+G56</f>
        <v>22362.2</v>
      </c>
      <c r="H58" s="106">
        <f t="shared" si="13"/>
        <v>0</v>
      </c>
      <c r="I58" s="107">
        <f t="shared" si="13"/>
        <v>172362.2</v>
      </c>
      <c r="J58" s="105">
        <f t="shared" si="13"/>
        <v>950000</v>
      </c>
      <c r="K58" s="106">
        <f t="shared" si="13"/>
        <v>0</v>
      </c>
      <c r="L58" s="107">
        <f t="shared" si="13"/>
        <v>1205912.1000000001</v>
      </c>
      <c r="M58" s="105">
        <f>M24+M32+M39+M47+M51+M56</f>
        <v>4732096.8599999994</v>
      </c>
      <c r="N58" s="107">
        <f t="shared" si="13"/>
        <v>1103976</v>
      </c>
      <c r="O58" s="108">
        <f t="shared" si="13"/>
        <v>5070374.74</v>
      </c>
    </row>
    <row r="59" spans="1:15" ht="11.25" customHeight="1" thickTop="1" x14ac:dyDescent="0.2">
      <c r="C59" s="110"/>
    </row>
    <row r="60" spans="1:15" ht="15" customHeight="1" x14ac:dyDescent="0.2">
      <c r="A60" s="111" t="s">
        <v>6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2021-10-19T10:50:01Z</cp:lastPrinted>
  <dcterms:created xsi:type="dcterms:W3CDTF">2017-07-07T08:49:42Z</dcterms:created>
  <dcterms:modified xsi:type="dcterms:W3CDTF">2021-10-19T10:50:40Z</dcterms:modified>
</cp:coreProperties>
</file>