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"/>
    </mc:Choice>
  </mc:AlternateContent>
  <xr:revisionPtr revIDLastSave="0" documentId="8_{01DDD5EC-E447-43F9-8AA5-BF59B87C1882}" xr6:coauthVersionLast="46" xr6:coauthVersionMax="46" xr10:uidLastSave="{00000000-0000-0000-0000-000000000000}"/>
  <bookViews>
    <workbookView xWindow="-120" yWindow="-120" windowWidth="29040" windowHeight="15840" activeTab="1" xr2:uid="{E954D1FB-682E-479A-8EAB-BAC539F2494A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2" l="1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M54" i="2"/>
  <c r="M56" i="2" s="1"/>
  <c r="N51" i="2"/>
  <c r="M51" i="2"/>
  <c r="L51" i="2"/>
  <c r="K51" i="2"/>
  <c r="J51" i="2"/>
  <c r="I51" i="2"/>
  <c r="H51" i="2"/>
  <c r="G51" i="2"/>
  <c r="F51" i="2"/>
  <c r="E51" i="2"/>
  <c r="D51" i="2"/>
  <c r="O50" i="2"/>
  <c r="O51" i="2" s="1"/>
  <c r="N50" i="2"/>
  <c r="M50" i="2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O39" i="2"/>
  <c r="M39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N39" i="2" s="1"/>
  <c r="M35" i="2"/>
  <c r="L32" i="2"/>
  <c r="K32" i="2"/>
  <c r="J32" i="2"/>
  <c r="I32" i="2"/>
  <c r="H32" i="2"/>
  <c r="G32" i="2"/>
  <c r="G58" i="2" s="1"/>
  <c r="F32" i="2"/>
  <c r="E32" i="2"/>
  <c r="E58" i="2" s="1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I58" i="2" s="1"/>
  <c r="H24" i="2"/>
  <c r="H58" i="2" s="1"/>
  <c r="G24" i="2"/>
  <c r="F24" i="2"/>
  <c r="F58" i="2" s="1"/>
  <c r="E24" i="2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O17" i="2"/>
  <c r="N17" i="2"/>
  <c r="M17" i="2"/>
  <c r="O16" i="2"/>
  <c r="N16" i="2"/>
  <c r="M16" i="2"/>
  <c r="O15" i="2"/>
  <c r="N15" i="2"/>
  <c r="M15" i="2"/>
  <c r="O14" i="2"/>
  <c r="O24" i="2" s="1"/>
  <c r="N14" i="2"/>
  <c r="N24" i="2" s="1"/>
  <c r="M14" i="2"/>
  <c r="M24" i="2" s="1"/>
  <c r="M58" i="2" s="1"/>
  <c r="E52" i="1"/>
  <c r="D52" i="1"/>
  <c r="E33" i="1"/>
  <c r="D33" i="1"/>
  <c r="E25" i="1"/>
  <c r="E53" i="1" s="1"/>
  <c r="E54" i="1" s="1"/>
  <c r="D25" i="1"/>
  <c r="D53" i="1" s="1"/>
  <c r="D54" i="1" s="1"/>
  <c r="N58" i="2" l="1"/>
  <c r="O58" i="2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<sst xmlns="http://schemas.openxmlformats.org/spreadsheetml/2006/main" count="141" uniqueCount="101">
  <si>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</si>
  <si>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</si>
  <si>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2025-2027 - ESERCIZIO 2025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</si>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</sst>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DC4CF2BF-17D2-4370-9B2A-C4B902332FDB}"/>
    <cellStyle name="Normale" xfId="0" builtinId="0"/>
    <cellStyle name="Normale 2" xfId="1" xr:uid="{BDC2A411-967C-4623-9824-1BB324C63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26279-68A7-4E24-B1E6-A512F06D5B02}">
  <sheetPr>
    <pageSetUpPr fitToPage="1"/>
  </sheetPr>
  <dimension ref="A1:E56"/>
  <sheetViews>
    <sheetView topLeftCell="A19" zoomScale="70" zoomScaleNormal="70" workbookViewId="0">
      <selection activeCell="C37" sqref="C37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551786.18999999994</v>
      </c>
      <c r="E13" s="31"/>
    </row>
    <row r="14" spans="1:5" ht="30" customHeight="1" x14ac:dyDescent="0.2">
      <c r="A14" s="32"/>
      <c r="B14" s="33"/>
      <c r="C14" s="29" t="s">
        <v>11</v>
      </c>
      <c r="D14" s="30">
        <v>56439.839999999997</v>
      </c>
      <c r="E14" s="31"/>
    </row>
    <row r="15" spans="1:5" ht="30" customHeight="1" x14ac:dyDescent="0.2">
      <c r="A15" s="32"/>
      <c r="B15" s="33"/>
      <c r="C15" s="29" t="s">
        <v>12</v>
      </c>
      <c r="D15" s="30">
        <v>316650.09999999998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6559231.4199999999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1900000</v>
      </c>
      <c r="E20" s="45">
        <v>2375491.23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0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1900000</v>
      </c>
      <c r="E25" s="54">
        <f>SUM(E20:E24)</f>
        <v>2375491.23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131000</v>
      </c>
      <c r="E28" s="45">
        <v>246686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124989.8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140000</v>
      </c>
      <c r="E30" s="45">
        <v>173742.9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70000</v>
      </c>
      <c r="E32" s="45">
        <v>299019.29000000004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341000</v>
      </c>
      <c r="E33" s="41">
        <f>SUM(E28:E32)</f>
        <v>844437.99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1100000</v>
      </c>
      <c r="E50" s="45">
        <v>1100000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300000</v>
      </c>
      <c r="E51" s="45">
        <v>300000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1400000</v>
      </c>
      <c r="E52" s="62">
        <f>SUM(E50:E51)</f>
        <v>1400000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3641000</v>
      </c>
      <c r="E53" s="66">
        <f>E17+E25+E33+E41+E43+E45+E47+E52</f>
        <v>4619929.22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4565876.13</v>
      </c>
      <c r="E54" s="70">
        <f>E53+E16</f>
        <v>11179160.640000001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445F2-98B7-4EB4-8657-90CB9B95AC79}">
  <dimension ref="A1:O64"/>
  <sheetViews>
    <sheetView tabSelected="1" topLeftCell="A22" zoomScale="85" zoomScaleNormal="85" workbookViewId="0">
      <selection activeCell="D53" sqref="D53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/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84100</v>
      </c>
      <c r="E15" s="123"/>
      <c r="F15" s="124">
        <v>84182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84100</v>
      </c>
      <c r="N15" s="115">
        <f t="shared" si="0"/>
        <v>0</v>
      </c>
      <c r="O15" s="126">
        <f t="shared" si="0"/>
        <v>84182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2607173.19</v>
      </c>
      <c r="E16" s="123">
        <v>314224.43</v>
      </c>
      <c r="F16" s="124">
        <v>3181215.66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2607173.19</v>
      </c>
      <c r="N16" s="115">
        <f t="shared" si="0"/>
        <v>314224.43</v>
      </c>
      <c r="O16" s="126">
        <f t="shared" si="0"/>
        <v>3181215.66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/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/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/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/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/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77163.100000000006</v>
      </c>
      <c r="E22" s="123"/>
      <c r="F22" s="124">
        <v>77163.100000000006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77163.100000000006</v>
      </c>
      <c r="N22" s="115">
        <f t="shared" si="0"/>
        <v>0</v>
      </c>
      <c r="O22" s="126">
        <f t="shared" si="0"/>
        <v>77163.100000000006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28400</v>
      </c>
      <c r="E23" s="123"/>
      <c r="F23" s="124">
        <v>49586</v>
      </c>
      <c r="G23" s="122">
        <v>16100</v>
      </c>
      <c r="H23" s="123"/>
      <c r="I23" s="124">
        <v>316100</v>
      </c>
      <c r="J23" s="122">
        <v>0</v>
      </c>
      <c r="K23" s="123"/>
      <c r="L23" s="124">
        <v>0</v>
      </c>
      <c r="M23" s="125">
        <f t="shared" si="0"/>
        <v>44500</v>
      </c>
      <c r="N23" s="115">
        <f t="shared" si="0"/>
        <v>0</v>
      </c>
      <c r="O23" s="126">
        <f t="shared" si="0"/>
        <v>365686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2796836.29</v>
      </c>
      <c r="E24" s="131">
        <f t="shared" ref="E24:L24" si="1">SUM(E13:E23)</f>
        <v>314224.43</v>
      </c>
      <c r="F24" s="132">
        <f t="shared" si="1"/>
        <v>3392146.7600000002</v>
      </c>
      <c r="G24" s="130">
        <f>SUM(G13:G23)</f>
        <v>16100</v>
      </c>
      <c r="H24" s="131">
        <f t="shared" si="1"/>
        <v>0</v>
      </c>
      <c r="I24" s="132">
        <f t="shared" si="1"/>
        <v>316100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2812936.29</v>
      </c>
      <c r="N24" s="133">
        <f t="shared" ref="N24:O24" si="2">SUM(N14:N23)</f>
        <v>314224.43</v>
      </c>
      <c r="O24" s="134">
        <f t="shared" si="2"/>
        <v>3708246.7600000002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/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352939.84</v>
      </c>
      <c r="E28" s="123">
        <v>55616.61</v>
      </c>
      <c r="F28" s="124">
        <v>768001.34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352939.84</v>
      </c>
      <c r="N28" s="115">
        <f t="shared" si="3"/>
        <v>55616.61</v>
      </c>
      <c r="O28" s="126">
        <f t="shared" si="3"/>
        <v>768001.34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/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/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/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352939.84</v>
      </c>
      <c r="E32" s="131">
        <f t="shared" ref="E32:L32" si="4">SUM(E27:E31)</f>
        <v>55616.61</v>
      </c>
      <c r="F32" s="132">
        <f t="shared" si="4"/>
        <v>768001.34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352939.84</v>
      </c>
      <c r="N32" s="142">
        <f>SUM(N27:N31)</f>
        <v>55616.61</v>
      </c>
      <c r="O32" s="134">
        <f>SUM(O27:O31)</f>
        <v>768001.34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0</v>
      </c>
      <c r="E35" s="123"/>
      <c r="F35" s="124">
        <v>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0</v>
      </c>
      <c r="N35" s="115">
        <f t="shared" si="5"/>
        <v>0</v>
      </c>
      <c r="O35" s="126">
        <f t="shared" si="5"/>
        <v>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/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/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/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0</v>
      </c>
      <c r="E39" s="131">
        <f t="shared" ref="E39:L39" si="6">SUM(E35:E38)</f>
        <v>0</v>
      </c>
      <c r="F39" s="132">
        <f t="shared" si="6"/>
        <v>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0</v>
      </c>
      <c r="N39" s="142">
        <f>SUM(N35:N38)</f>
        <v>0</v>
      </c>
      <c r="O39" s="134">
        <f>SUM(O35:O38)</f>
        <v>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1100000</v>
      </c>
      <c r="K54" s="123"/>
      <c r="L54" s="124">
        <v>1190000</v>
      </c>
      <c r="M54" s="125">
        <f t="shared" ref="M54:O55" si="11">D54+G54+J54</f>
        <v>1100000</v>
      </c>
      <c r="N54" s="115">
        <f t="shared" si="11"/>
        <v>0</v>
      </c>
      <c r="O54" s="126">
        <f t="shared" si="11"/>
        <v>1190000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300000</v>
      </c>
      <c r="K55" s="123"/>
      <c r="L55" s="124">
        <v>362916.94</v>
      </c>
      <c r="M55" s="125">
        <f t="shared" si="11"/>
        <v>300000</v>
      </c>
      <c r="N55" s="115">
        <f t="shared" si="11"/>
        <v>0</v>
      </c>
      <c r="O55" s="126">
        <f t="shared" si="11"/>
        <v>362916.94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1400000</v>
      </c>
      <c r="K56" s="131">
        <f t="shared" si="12"/>
        <v>0</v>
      </c>
      <c r="L56" s="132">
        <f t="shared" si="12"/>
        <v>1552916.94</v>
      </c>
      <c r="M56" s="130">
        <f>SUM(M54:M55)</f>
        <v>1400000</v>
      </c>
      <c r="N56" s="132">
        <f>SUM(N54:N55)</f>
        <v>0</v>
      </c>
      <c r="O56" s="146">
        <f>SUM(O54:O55)</f>
        <v>1552916.94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3149776.13</v>
      </c>
      <c r="E58" s="159">
        <f t="shared" ref="E58:O58" si="13">E24+E32+E39+E47+E51+E56</f>
        <v>369841.04</v>
      </c>
      <c r="F58" s="160">
        <f t="shared" si="13"/>
        <v>4160148.1</v>
      </c>
      <c r="G58" s="158">
        <f>G24+G32+G39+G47+G51+G56</f>
        <v>16100</v>
      </c>
      <c r="H58" s="159">
        <f t="shared" si="13"/>
        <v>0</v>
      </c>
      <c r="I58" s="160">
        <f t="shared" si="13"/>
        <v>316100</v>
      </c>
      <c r="J58" s="158">
        <f t="shared" si="13"/>
        <v>1400000</v>
      </c>
      <c r="K58" s="159">
        <f t="shared" si="13"/>
        <v>0</v>
      </c>
      <c r="L58" s="160">
        <f t="shared" si="13"/>
        <v>1552916.94</v>
      </c>
      <c r="M58" s="158">
        <f>M24+M32+M39+M47+M51+M56</f>
        <v>4565876.13</v>
      </c>
      <c r="N58" s="160">
        <f t="shared" si="13"/>
        <v>369841.04</v>
      </c>
      <c r="O58" s="161">
        <f t="shared" si="13"/>
        <v>6029165.040000001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Zilli Lorenzo</dc:creator>
  <cp:lastModifiedBy>Zilli Lorenzo</cp:lastModifiedBy>
  <dcterms:created xsi:type="dcterms:W3CDTF">2025-01-16T07:25:43Z</dcterms:created>
  <dcterms:modified xsi:type="dcterms:W3CDTF">2025-01-16T07:27:21Z</dcterms:modified>
</cp:coreProperties>
</file>