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a.1264/ARE012868/ERD012954/2023/Collaudi PNRR/Gestione contratto/Estensioni/"/>
    </mc:Choice>
  </mc:AlternateContent>
  <xr:revisionPtr revIDLastSave="8" documentId="8_{FD106FCC-D13F-4F02-A706-4E99E20AC10B}" xr6:coauthVersionLast="47" xr6:coauthVersionMax="47" xr10:uidLastSave="{8A73A811-3FFA-466A-ABAD-D77909FC68C6}"/>
  <bookViews>
    <workbookView xWindow="-108" yWindow="-108" windowWidth="23256" windowHeight="12576" xr2:uid="{00000000-000D-0000-FFFF-FFFF00000000}"/>
  </bookViews>
  <sheets>
    <sheet name="VARIAZIONI" sheetId="1" r:id="rId1"/>
  </sheets>
  <externalReferences>
    <externalReference r:id="rId2"/>
  </externalReferences>
  <definedNames>
    <definedName name="_xlnm.Print_Area" localSheetId="0">VARIAZIONI!$A$1:$E$21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9" i="1"/>
  <c r="D14" i="1" l="1"/>
  <c r="D13" i="1"/>
  <c r="D12" i="1"/>
  <c r="D11" i="1"/>
  <c r="C21" i="1" l="1"/>
  <c r="D21" i="1" l="1"/>
  <c r="E21" i="1"/>
  <c r="D16" i="1"/>
  <c r="D8" i="1"/>
  <c r="D9" i="1"/>
  <c r="D7" i="1"/>
  <c r="C17" i="1"/>
  <c r="D17" i="1" l="1"/>
  <c r="E17" i="1" s="1"/>
</calcChain>
</file>

<file path=xl/sharedStrings.xml><?xml version="1.0" encoding="utf-8"?>
<sst xmlns="http://schemas.openxmlformats.org/spreadsheetml/2006/main" count="22" uniqueCount="21">
  <si>
    <t>Lotto n.</t>
  </si>
  <si>
    <t>Descrizione servizi</t>
  </si>
  <si>
    <t>importo iniziale del lotto (Euro)</t>
  </si>
  <si>
    <t>importo aggiornato del lotto (=importo complessivo dei servizi da affidare)</t>
  </si>
  <si>
    <t xml:space="preserve">variazione percentuale </t>
  </si>
  <si>
    <t>CONVENZIONE RTP TURCO</t>
  </si>
  <si>
    <t>Servizi di collaudo per AUSL Bologna; ID intervento: ASLBO27</t>
  </si>
  <si>
    <t>Servizi di collaudo per AUSL Bologna; ID intervento: ASLBO30, ASLBO15</t>
  </si>
  <si>
    <t>Servizi di collaudo per AUSL Ferrara; ID intervento: ASLFE4, ASLFE7</t>
  </si>
  <si>
    <t>Servizi di collaudo per AUSL Parma; ID intervento: ASLPR14, ASLPR12, ASLPR OSCO SAN SEC</t>
  </si>
  <si>
    <t>Servizi di collaudo per AUSL Parma; ID intervento: ASLPR8, ASLPR SORBOLO MEZZANI, ASLPR CDC COLLECCHIO, ASLPR CDC SALA</t>
  </si>
  <si>
    <t>Servizi di collaudo per AUSL Parma; ID intervento: ASLPR CDC SAN LEO, ASLPR CDC MEDESANO, ASLPR OSCO XXIV</t>
  </si>
  <si>
    <t>Servizi di collaudo per AUSL Piacenza; ID intervento: ASLPC10, ASLPC11, ASLPC5</t>
  </si>
  <si>
    <t>Servizi di collaudo per AUSL Romagna; ID intervento: ASLROM30 FORLI, ASLROM1 FORLI</t>
  </si>
  <si>
    <t>Servizi di collaudo per AUSL Romagna; ID intervento: ASLROM38 BELLARIA IGEA MARINA, ASLROM17 NOVA FELTRIA RIMINI, ASLROM16 RIMINI OSCO</t>
  </si>
  <si>
    <t>Servizi di collaudo per AUSL Romagna; ID intervento: ASLROM41 CC RICCIONE, ASLROM MORCIANO DI ROMAGNA, ASLROM CATTOLICA</t>
  </si>
  <si>
    <t>Servizi di collaudo per AUSL Romagna; ID intervento: ASLROM34 CESENATICO, ASLROM15 CESENATICO, ASLROM CERVIA, ASLROM SISMICA RA LUGO RN</t>
  </si>
  <si>
    <t>Servizi di collaudo per AO MODENA e AUSL MODENA; ID intervento: AOMO1 SISMICA, ASLMO9 MODENA</t>
  </si>
  <si>
    <t>Servizi di collaudo per AUSL Modena; ID intervento: ASLMO20 SASSUOLO, ASLMO22 PIEVEPELAGO, ASLMO24 PAVULLO, ASLMO CDC FANANO</t>
  </si>
  <si>
    <t>TOTALE</t>
  </si>
  <si>
    <t>CONVENZIONE RTP ERMINIO CARELLA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</si>
</sst>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wrapText="1"/>
    </xf>
    <xf numFmtId="164" fontId="4" fillId="0" borderId="1" xfId="1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0" fillId="0" borderId="1" xfId="1" applyNumberFormat="1" applyFont="1" applyFill="1" applyBorder="1" applyAlignment="1">
      <alignment wrapText="1"/>
    </xf>
    <xf numFmtId="0" fontId="0" fillId="0" borderId="2" xfId="0" applyBorder="1" applyAlignment="1">
      <alignment wrapText="1"/>
    </xf>
    <xf numFmtId="164" fontId="0" fillId="0" borderId="2" xfId="1" applyNumberFormat="1" applyFont="1" applyFill="1" applyBorder="1" applyAlignment="1">
      <alignment wrapText="1"/>
    </xf>
    <xf numFmtId="0" fontId="0" fillId="0" borderId="3" xfId="0" applyBorder="1" applyAlignment="1">
      <alignment horizontal="right" wrapText="1"/>
    </xf>
    <xf numFmtId="164" fontId="1" fillId="0" borderId="4" xfId="1" applyNumberFormat="1" applyFont="1" applyBorder="1" applyAlignment="1">
      <alignment wrapText="1"/>
    </xf>
    <xf numFmtId="164" fontId="8" fillId="0" borderId="4" xfId="1" applyNumberFormat="1" applyFont="1" applyBorder="1" applyAlignment="1">
      <alignment wrapText="1"/>
    </xf>
    <xf numFmtId="10" fontId="6" fillId="0" borderId="5" xfId="0" applyNumberFormat="1" applyFont="1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1" xfId="1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0" fontId="5" fillId="0" borderId="2" xfId="0" applyNumberFormat="1" applyFont="1" applyBorder="1" applyAlignment="1">
      <alignment horizontal="center" wrapText="1"/>
    </xf>
    <xf numFmtId="10" fontId="5" fillId="0" borderId="7" xfId="0" applyNumberFormat="1" applyFont="1" applyBorder="1" applyAlignment="1">
      <alignment horizontal="center" wrapText="1"/>
    </xf>
  </cellXfs>
  <cellStyles count="3">
    <cellStyle name="Normal 3 3" xfId="2" xr:uid="{00000000-0005-0000-0000-000000000000}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gioneemiliaromagna.sharepoint.com/sites/orma.a.1264/ARE012868/ERD012954/2023/Collaudi%20PNRR/Gestione%20contratto/Estensioni/Archivio/ALLEGATO%20DETERMINA%20VARIAZIONI.xlsx" TargetMode="External"/><Relationship Id="rId1" Type="http://schemas.openxmlformats.org/officeDocument/2006/relationships/externalLinkPath" Target="Archivio/ALLEGATO%20DETERMINA%20VARI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OTTI AGGIUDICAZIONE"/>
      <sheetName val="VARIAZIONI"/>
    </sheetNames>
    <sheetDataSet>
      <sheetData sheetId="0">
        <row r="17">
          <cell r="H17" t="str">
            <v>Servizi di collaudo per AUSL Romagna; ID intervento: ASLROM2 SISMICA RIMINI </v>
          </cell>
        </row>
        <row r="18">
          <cell r="H18" t="str">
            <v>Servizi di collaudo per AUSL Romagna; ID intervento: ASLROM26 FAENZA, ASLROM22 LUGO, ASLROM31 CASTROCARO, ASLROM25 RAVENNA, ASLROM12 RAVENNA 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E21"/>
  <sheetViews>
    <sheetView tabSelected="1" topLeftCell="A12" workbookViewId="0">
      <selection activeCell="D26" sqref="D26"/>
    </sheetView>
  </sheetViews>
  <sheetFormatPr defaultRowHeight="14.4" x14ac:dyDescent="0.3"/>
  <cols>
    <col min="2" max="2" width="102.88671875" customWidth="1"/>
    <col min="3" max="3" width="15.109375" customWidth="1"/>
    <col min="4" max="4" width="16.88671875" customWidth="1"/>
    <col min="5" max="5" width="11.88671875" customWidth="1"/>
  </cols>
  <sheetData>
    <row r="2" spans="1:5" ht="71.25" customHeight="1" x14ac:dyDescent="0.3">
      <c r="A2" s="2" t="s">
        <v>0</v>
      </c>
      <c r="B2" s="5" t="s">
        <v>1</v>
      </c>
      <c r="C2" s="3" t="s">
        <v>2</v>
      </c>
      <c r="D2" s="3" t="s">
        <v>3</v>
      </c>
      <c r="E2" s="3" t="s">
        <v>4</v>
      </c>
    </row>
    <row r="3" spans="1:5" ht="33" customHeight="1" x14ac:dyDescent="0.3">
      <c r="A3" s="2"/>
      <c r="B3" s="6" t="s">
        <v>5</v>
      </c>
      <c r="C3" s="3"/>
      <c r="D3" s="3"/>
      <c r="E3" s="20"/>
    </row>
    <row r="4" spans="1:5" x14ac:dyDescent="0.3">
      <c r="A4" s="1">
        <v>4</v>
      </c>
      <c r="B4" s="3" t="s">
        <v>6</v>
      </c>
      <c r="C4" s="7">
        <v>119801.23</v>
      </c>
      <c r="D4" s="8">
        <v>140000</v>
      </c>
      <c r="E4" s="21"/>
    </row>
    <row r="5" spans="1:5" ht="15.75" customHeight="1" x14ac:dyDescent="0.3">
      <c r="A5" s="1">
        <v>5</v>
      </c>
      <c r="B5" s="3" t="s">
        <v>7</v>
      </c>
      <c r="C5" s="7">
        <v>107437.97</v>
      </c>
      <c r="D5" s="8">
        <v>170000</v>
      </c>
      <c r="E5" s="21"/>
    </row>
    <row r="6" spans="1:5" ht="15" customHeight="1" x14ac:dyDescent="0.3">
      <c r="A6" s="4">
        <v>6</v>
      </c>
      <c r="B6" s="9" t="s">
        <v>8</v>
      </c>
      <c r="C6" s="7">
        <v>132539.74</v>
      </c>
      <c r="D6" s="8">
        <v>148000</v>
      </c>
      <c r="E6" s="21"/>
    </row>
    <row r="7" spans="1:5" x14ac:dyDescent="0.3">
      <c r="A7" s="1">
        <v>8</v>
      </c>
      <c r="B7" s="3" t="s">
        <v>9</v>
      </c>
      <c r="C7" s="10">
        <v>126681.58</v>
      </c>
      <c r="D7" s="8">
        <f>C7</f>
        <v>126681.58</v>
      </c>
      <c r="E7" s="21"/>
    </row>
    <row r="8" spans="1:5" ht="28.8" x14ac:dyDescent="0.3">
      <c r="A8" s="1">
        <v>9</v>
      </c>
      <c r="B8" s="3" t="s">
        <v>10</v>
      </c>
      <c r="C8" s="10">
        <v>205394.8</v>
      </c>
      <c r="D8" s="8">
        <f t="shared" ref="D8:D9" si="0">C8</f>
        <v>205394.8</v>
      </c>
      <c r="E8" s="21"/>
    </row>
    <row r="9" spans="1:5" x14ac:dyDescent="0.3">
      <c r="A9" s="1">
        <v>10</v>
      </c>
      <c r="B9" s="3" t="s">
        <v>11</v>
      </c>
      <c r="C9" s="10">
        <v>120800.89</v>
      </c>
      <c r="D9" s="8">
        <f t="shared" si="0"/>
        <v>120800.89</v>
      </c>
      <c r="E9" s="21"/>
    </row>
    <row r="10" spans="1:5" x14ac:dyDescent="0.3">
      <c r="A10" s="1">
        <v>13</v>
      </c>
      <c r="B10" s="3" t="s">
        <v>12</v>
      </c>
      <c r="C10" s="10">
        <v>192505.68</v>
      </c>
      <c r="D10" s="8">
        <v>0</v>
      </c>
      <c r="E10" s="21"/>
    </row>
    <row r="11" spans="1:5" x14ac:dyDescent="0.3">
      <c r="A11" s="1">
        <v>16</v>
      </c>
      <c r="B11" s="3" t="s">
        <v>13</v>
      </c>
      <c r="C11" s="10">
        <v>388427</v>
      </c>
      <c r="D11" s="8">
        <f>C11+C11*10/100</f>
        <v>427269.7</v>
      </c>
      <c r="E11" s="21"/>
    </row>
    <row r="12" spans="1:5" ht="28.8" x14ac:dyDescent="0.3">
      <c r="A12" s="1">
        <v>17</v>
      </c>
      <c r="B12" s="3" t="s">
        <v>14</v>
      </c>
      <c r="C12" s="10">
        <v>186373.6</v>
      </c>
      <c r="D12" s="8">
        <f>C12+C12*10/100</f>
        <v>205010.96000000002</v>
      </c>
      <c r="E12" s="21"/>
    </row>
    <row r="13" spans="1:5" ht="28.8" x14ac:dyDescent="0.3">
      <c r="A13" s="1">
        <v>18</v>
      </c>
      <c r="B13" s="3" t="s">
        <v>15</v>
      </c>
      <c r="C13" s="10">
        <v>130609.21</v>
      </c>
      <c r="D13" s="8">
        <f>C13+C13*5/100</f>
        <v>137139.67050000001</v>
      </c>
      <c r="E13" s="21"/>
    </row>
    <row r="14" spans="1:5" ht="28.8" x14ac:dyDescent="0.3">
      <c r="A14" s="1">
        <v>19</v>
      </c>
      <c r="B14" s="3" t="s">
        <v>16</v>
      </c>
      <c r="C14" s="10">
        <v>353981</v>
      </c>
      <c r="D14" s="8">
        <f>C14+C14*10/100</f>
        <v>389379.1</v>
      </c>
      <c r="E14" s="21"/>
    </row>
    <row r="15" spans="1:5" x14ac:dyDescent="0.3">
      <c r="A15" s="1">
        <v>22</v>
      </c>
      <c r="B15" s="3" t="s">
        <v>17</v>
      </c>
      <c r="C15" s="10">
        <v>198775.59</v>
      </c>
      <c r="D15" s="8">
        <v>0</v>
      </c>
      <c r="E15" s="21"/>
    </row>
    <row r="16" spans="1:5" ht="29.4" thickBot="1" x14ac:dyDescent="0.35">
      <c r="A16" s="1">
        <v>24</v>
      </c>
      <c r="B16" s="11" t="s">
        <v>18</v>
      </c>
      <c r="C16" s="12">
        <v>152428.89000000001</v>
      </c>
      <c r="D16" s="8">
        <f>C16</f>
        <v>152428.89000000001</v>
      </c>
      <c r="E16" s="22"/>
    </row>
    <row r="17" spans="1:5" ht="15" thickBot="1" x14ac:dyDescent="0.35">
      <c r="B17" s="13" t="s">
        <v>19</v>
      </c>
      <c r="C17" s="14">
        <f>SUM(C4:C16)</f>
        <v>2415757.1800000002</v>
      </c>
      <c r="D17" s="15">
        <f>SUM(D4:D16)</f>
        <v>2222105.5904999999</v>
      </c>
      <c r="E17" s="16">
        <f t="shared" ref="E17" si="1">(D17-C17)/C17</f>
        <v>-8.0161860266105153E-2</v>
      </c>
    </row>
    <row r="18" spans="1:5" ht="21" x14ac:dyDescent="0.3">
      <c r="B18" s="17" t="s">
        <v>20</v>
      </c>
      <c r="C18" s="18"/>
      <c r="D18" s="18"/>
      <c r="E18" s="18"/>
    </row>
    <row r="19" spans="1:5" x14ac:dyDescent="0.3">
      <c r="A19" s="1">
        <v>14</v>
      </c>
      <c r="B19" s="1" t="str">
        <f>'[1]LOTTI AGGIUDICAZIONE'!H17</f>
        <v>Servizi di collaudo per AUSL Romagna; ID intervento: ASLROM2 SISMICA RIMINI </v>
      </c>
      <c r="C19" s="19">
        <v>330337.71999999997</v>
      </c>
      <c r="D19" s="8">
        <v>396405.26</v>
      </c>
      <c r="E19" s="23"/>
    </row>
    <row r="20" spans="1:5" ht="15" thickBot="1" x14ac:dyDescent="0.35">
      <c r="A20" s="1">
        <v>15</v>
      </c>
      <c r="B20" s="1" t="str">
        <f>'[1]LOTTI AGGIUDICAZIONE'!H18</f>
        <v>Servizi di collaudo per AUSL Romagna; ID intervento: ASLROM26 FAENZA, ASLROM22 LUGO, ASLROM31 CASTROCARO, ASLROM25 RAVENNA, ASLROM12 RAVENNA </v>
      </c>
      <c r="C20" s="19">
        <v>346413.76</v>
      </c>
      <c r="D20" s="8">
        <v>415696.51</v>
      </c>
      <c r="E20" s="24"/>
    </row>
    <row r="21" spans="1:5" ht="15" thickBot="1" x14ac:dyDescent="0.35">
      <c r="B21" s="13" t="s">
        <v>19</v>
      </c>
      <c r="C21" s="14">
        <f>C19+C20</f>
        <v>676751.48</v>
      </c>
      <c r="D21" s="15">
        <f>D19+D20</f>
        <v>812101.77</v>
      </c>
      <c r="E21" s="16">
        <f>(D21-C21)/C21</f>
        <v>0.19999999113411623</v>
      </c>
    </row>
  </sheetData>
  <mergeCells count="2">
    <mergeCell ref="E3:E16"/>
    <mergeCell ref="E19:E20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VARIAZIONI</vt:lpstr>
      <vt:lpstr>VARIAZIONI!Area_stampa</vt:lpstr>
    </vt:vector>
  </TitlesOfParts>
  <Manager/>
  <Company>Regione Emilia-Romagna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Gamberini Andrea</dc:creator>
  <cp:keywords/>
  <dc:description/>
  <cp:lastModifiedBy>Gamberini Andrea</cp:lastModifiedBy>
  <cp:revision/>
  <cp:lastPrinted>2024-01-31T09:13:27Z</cp:lastPrinted>
  <dcterms:created xsi:type="dcterms:W3CDTF">2024-01-10T09:02:23Z</dcterms:created>
  <dcterms:modified xsi:type="dcterms:W3CDTF">2024-02-14T14:48:29Z</dcterms:modified>
  <cp:category/>
  <cp:contentStatus/>
</cp:coreProperties>
</file>