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activeTab="0"/>
  </bookViews>
  <sheets>
    <sheet name="Modulo ordine" sheetId="1" r:id="rId1"/>
  </sheets>
  <externalReferences>
    <externalReference r:id="rId4"/>
    <externalReference r:id="rId5"/>
  </externalReferences>
  <definedNames>
    <definedName name="_xlnm._FilterDatabase" localSheetId="0" hidden="1">'Modulo ordine'!$A$2:$AT$218</definedName>
  </definedNames>
  <calcPr fullCalcOnLoad="1"/>
</workbook>
</file>

<file path=xl/sharedStrings.xml><?xml version="1.0" encoding="utf-8"?>
<sst xmlns="http://schemas.openxmlformats.org/spreadsheetml/2006/main" count="1166" uniqueCount="682">
  <si>
    <t xml:space="preserve"> CONFEZIONE DA 20 ETICHETTE</t>
  </si>
  <si>
    <t>FALDONE LACCI BREFIOCART 25X35 D.6CM</t>
  </si>
  <si>
    <t>FALDONE LACCI BREFIOCART 25X35 D.8CM</t>
  </si>
  <si>
    <t>FALDONE LACCI BREFIOCART 25X35 D.10CM</t>
  </si>
  <si>
    <t>FALDONE LACCI BREFIOCART 25X35 D.12CM</t>
  </si>
  <si>
    <t>FALDONE LACCI BREFIOCART 25X35 D.15CM</t>
  </si>
  <si>
    <t>FALDONE LACCI BREFIOCART 25X35 D.18CM</t>
  </si>
  <si>
    <t>FALDONE LACCI BREFIOCART 25X35 D.20CM</t>
  </si>
  <si>
    <t>FALDONE LACCI BOLLETT REGIONALE 22X30X10</t>
  </si>
  <si>
    <t>FALDONE LACCI GAZZET UFFICIALE 22X30X10</t>
  </si>
  <si>
    <t>C12 PENNARELLO TRATTO FIBRA MAXI ROSSO</t>
  </si>
  <si>
    <t>C12 PENNARELLO TRATTO FIBRA MAXI NERO</t>
  </si>
  <si>
    <t>C12 PENNARELLO TRATTO FIBRA MAXI BLU</t>
  </si>
  <si>
    <t>PENNARELLO STABILO OHPEN P/SUPERFINE NERO</t>
  </si>
  <si>
    <t>PENNARELLO STABILO OHPEN P/SUPERFINE ROSSO</t>
  </si>
  <si>
    <t>C5000 PUNTI RAPID 44/6 PER CUCITRICI</t>
  </si>
  <si>
    <t>SCAT ARCHIVIO LEGNO/CART 38X28X12 C/FETT</t>
  </si>
  <si>
    <t>DATARIO GOMMA H. 5MM</t>
  </si>
  <si>
    <t>TRIPLO DECIMETRO PET RICICLATO INFRANGIB</t>
  </si>
  <si>
    <t>C20 GOMME FABER CASTELL PVC FREE</t>
  </si>
  <si>
    <t>C6 NASTRI TESA 57476 PP 66X19</t>
  </si>
  <si>
    <t>PENNA GEL PILOT BEGREEN SUPERGEL INK NE</t>
  </si>
  <si>
    <t>CODICE LYRECO</t>
  </si>
  <si>
    <t>MARCA OFFERTA</t>
  </si>
  <si>
    <t>PREZZO DI GARA</t>
  </si>
  <si>
    <t>CONFEZIONE MINIMA ACQUISTABILE</t>
  </si>
  <si>
    <t>CONFEZIONI RICHIESTE</t>
  </si>
  <si>
    <t>TOTALE</t>
  </si>
  <si>
    <t>LINK IMMAGINI</t>
  </si>
  <si>
    <t>Lediberg</t>
  </si>
  <si>
    <t xml:space="preserve">SYDNEY GIORNALIERA  </t>
  </si>
  <si>
    <t>UNITà</t>
  </si>
  <si>
    <t>SYDNEY SETTIMANALE</t>
  </si>
  <si>
    <t>AGENDA PLANNING SYDNEY SETT ORIZ BLU (418)</t>
  </si>
  <si>
    <t xml:space="preserve">PLANNING SYDNEY </t>
  </si>
  <si>
    <t>EXACOMPTA</t>
  </si>
  <si>
    <t>COPREZ</t>
  </si>
  <si>
    <t>CONF DA 12</t>
  </si>
  <si>
    <t>PORTAPENNE LYRECO BLU</t>
  </si>
  <si>
    <t>LYRECO</t>
  </si>
  <si>
    <t>C12BLOCCHETTI RIPO LYRECO 51X38 GIALLO C</t>
  </si>
  <si>
    <t>FT510120791</t>
  </si>
  <si>
    <t>BLOCCHETTO RIPOS LYRECO 76X127 GIALLO C</t>
  </si>
  <si>
    <t>FT510120734</t>
  </si>
  <si>
    <t>CONF DA  12</t>
  </si>
  <si>
    <t>BLOCCHETTO RIPOSIZ LYRECO 76X76 GIALLO C</t>
  </si>
  <si>
    <t>FT510120726</t>
  </si>
  <si>
    <t>BLOCCO SPIRALE PIGNASTYL QUADR 5MM 15X21</t>
  </si>
  <si>
    <t>PIGNA</t>
  </si>
  <si>
    <t>PIGNASTYL 0598401-VAR 5M</t>
  </si>
  <si>
    <t>CARTIERA DI VARESE</t>
  </si>
  <si>
    <t>C500 BUSTE SACCO STRIP 190X260MM 80G BIA</t>
  </si>
  <si>
    <t xml:space="preserve"> 0029472-26</t>
  </si>
  <si>
    <t>CONF DA 500</t>
  </si>
  <si>
    <t>C250 BUSTE SACCO LYRECO AVANA 324X229MM</t>
  </si>
  <si>
    <t>991561NF</t>
  </si>
  <si>
    <t>CONF DA 250</t>
  </si>
  <si>
    <t>C250 BUSTE SACCO STRIP 250X353MM BIA</t>
  </si>
  <si>
    <t>I.P.C</t>
  </si>
  <si>
    <t xml:space="preserve"> 0-8350047</t>
  </si>
  <si>
    <t>FAVORIT</t>
  </si>
  <si>
    <t>CONF DA 25</t>
  </si>
  <si>
    <t>C50 BUSTE PER UNI DELUXE 22X30CM ANTIRIF</t>
  </si>
  <si>
    <t>ESSELTE</t>
  </si>
  <si>
    <t>COPY SAFE  509760</t>
  </si>
  <si>
    <t>CONF DA 50</t>
  </si>
  <si>
    <t>CALCOLATRICE CITIZEN CX-77 IV</t>
  </si>
  <si>
    <t>CITIZEN</t>
  </si>
  <si>
    <t>CX-77 IV CX77IV</t>
  </si>
  <si>
    <t>MONDI</t>
  </si>
  <si>
    <t>SRA3</t>
  </si>
  <si>
    <t>1 SCATOLA DA 4 RISME DA 500 FOGLI</t>
  </si>
  <si>
    <t>1 SCATOLA DA 5 RISME DA 250</t>
  </si>
  <si>
    <t>1 SCATOLA DA 4 RISME DA 250 FOGLI</t>
  </si>
  <si>
    <t>BERTESI</t>
  </si>
  <si>
    <t>C50 CARTELLETTE 3 LEMBI S/S 145G AZZURRA</t>
  </si>
  <si>
    <t>H01110</t>
  </si>
  <si>
    <t>C50 CARTELLETTE 3 LEMBI S/S 145G VERDE</t>
  </si>
  <si>
    <t>C50 CARTELLETTE 3 LEMBI S/S 145G ROSA</t>
  </si>
  <si>
    <t>C50 CARTELLETTE 3 LEMBI S/S 145G GIALLE</t>
  </si>
  <si>
    <t>C50 CARTELLETTE SEMPLICI S/S 145G BLU</t>
  </si>
  <si>
    <t>0044959-BL</t>
  </si>
  <si>
    <t>C50 CARTELLETTE SEMPLICI S/S 145G GIALLE</t>
  </si>
  <si>
    <t>C50 CARTELLETTE SEMPLICI S/S 145G VERDI</t>
  </si>
  <si>
    <t>C50 CARTELLETTE SEMPLICI S/S 145G ROSSO</t>
  </si>
  <si>
    <t>C5 CARTELLE 3 LEMBI C/ELASTICO 600G BLU</t>
  </si>
  <si>
    <t>ESSELTE C4605</t>
  </si>
  <si>
    <t>C5 CARTELLE 3 LEMBI C/ELASTICO 600G RO</t>
  </si>
  <si>
    <t>C5 CARTELLE 3 LEMBI C/ELASTICO 600G VRD</t>
  </si>
  <si>
    <t>HP</t>
  </si>
  <si>
    <t>C5708A</t>
  </si>
  <si>
    <t>C100 CD-R IMATION 80MIN 700MB SPINDLE</t>
  </si>
  <si>
    <t>IMATION</t>
  </si>
  <si>
    <t>I18648</t>
  </si>
  <si>
    <t>CONF DA 100</t>
  </si>
  <si>
    <t>C10 CD-RW IMATION 80MIN 700MB 1X-4X</t>
  </si>
  <si>
    <t>I19001</t>
  </si>
  <si>
    <t>CONF DA 10</t>
  </si>
  <si>
    <t>CLASSIFICATORE A-Z DA 34X24CM BLU</t>
  </si>
  <si>
    <t>CARTOTECNICA FRASCHINI</t>
  </si>
  <si>
    <t>640-E-LYB  BLU</t>
  </si>
  <si>
    <t>TESA</t>
  </si>
  <si>
    <t>STICK  57088-200-00</t>
  </si>
  <si>
    <t>CONF DA 4</t>
  </si>
  <si>
    <t>PORTAFERMAGLI MAGNETIC TRASP + FERMAGLI</t>
  </si>
  <si>
    <t>190.574 - ZH102</t>
  </si>
  <si>
    <t>LYRECO STANDARD</t>
  </si>
  <si>
    <t>CORRETTORE IN FLACONE 20 ML LYRECO</t>
  </si>
  <si>
    <t>013LYRK7600</t>
  </si>
  <si>
    <t>CORRETTORE LYRECO SIDE LOAD 4,2MM X 8,5M</t>
  </si>
  <si>
    <t>SIDE LOAD</t>
  </si>
  <si>
    <t>SKREBBA</t>
  </si>
  <si>
    <t>CUCITRICE LYRECO HD200 GRANDI SPESSORI</t>
  </si>
  <si>
    <t>HD200</t>
  </si>
  <si>
    <t>RAPID</t>
  </si>
  <si>
    <t>100E (E=ELETTRICA)</t>
  </si>
  <si>
    <t>CUSCINETTO PER TIMBRI NERO 110X70MM</t>
  </si>
  <si>
    <t>SP2-012-BK</t>
  </si>
  <si>
    <t>CUSCINETTO PER TIMBRI BLU 110X70MM</t>
  </si>
  <si>
    <t>CUTTER ANTINFORTUNISTICO SL-3P</t>
  </si>
  <si>
    <t>NT CUTTER</t>
  </si>
  <si>
    <t>SL-3P (Y010040)</t>
  </si>
  <si>
    <t>CUTTER LYRECO 9MM BLU</t>
  </si>
  <si>
    <t>C10 LAME RICAMBIO PER CUTTER SL-3P</t>
  </si>
  <si>
    <t>SL-3P (Y050040)</t>
  </si>
  <si>
    <t>C10 LAME DI RICAMBIO - MISURA 9 MM</t>
  </si>
  <si>
    <t>T58019</t>
  </si>
  <si>
    <t>RIGA DOPPIA IN PLASTICA LYRECO 20CM</t>
  </si>
  <si>
    <t>RIGA DOPPIA IN PLASTICA LYRECO 30CM</t>
  </si>
  <si>
    <t>3M</t>
  </si>
  <si>
    <t>DURABLE</t>
  </si>
  <si>
    <t>DURABLE 2941-01</t>
  </si>
  <si>
    <t>C50 DORSINI DURABLE 3MM NERI</t>
  </si>
  <si>
    <t>C25 DVD+R IMATION 4.7 GB 120MIN SPINDLE</t>
  </si>
  <si>
    <t>73 0000 0915 6</t>
  </si>
  <si>
    <t>VERBATIM</t>
  </si>
  <si>
    <t>C10 DVD+RW IMATION 4,7GB</t>
  </si>
  <si>
    <t>i19008</t>
  </si>
  <si>
    <t>C50 DVD-R VERBATIM 4.7 GB 120MIN SPINDLE</t>
  </si>
  <si>
    <t>C10 DVD-RW IMATION 4,7GB</t>
  </si>
  <si>
    <t>i21061</t>
  </si>
  <si>
    <t>ELASTICI COLORI ASSORTITI 50GR</t>
  </si>
  <si>
    <t>VIVA</t>
  </si>
  <si>
    <t>A50</t>
  </si>
  <si>
    <t>CONF DA 50GR</t>
  </si>
  <si>
    <t>CONF 1KG ELASTICI IN GOMMA DIA 120MM GIA</t>
  </si>
  <si>
    <t>E120</t>
  </si>
  <si>
    <t>CONF 1KG ELASTICI IN GOMMA DIA 150MM GIA</t>
  </si>
  <si>
    <t>CONF 1KG ELASTICI IN GOMMA DIA 100MM GIA</t>
  </si>
  <si>
    <t>TICO</t>
  </si>
  <si>
    <t>E-11870</t>
  </si>
  <si>
    <t>EVIDENZIATORE TRATTO VIDEO GIALLO</t>
  </si>
  <si>
    <t>F.I.L.A.</t>
  </si>
  <si>
    <t>TRATTO</t>
  </si>
  <si>
    <t>BREFIOCART</t>
  </si>
  <si>
    <t>FALDONI</t>
  </si>
  <si>
    <t>BOLLETTINO REGIONALE</t>
  </si>
  <si>
    <t>GAZZETTA UFFICIALE</t>
  </si>
  <si>
    <t>C100 FERMAGLI ACCIAIO GALVANIZZATO 25MM</t>
  </si>
  <si>
    <t>C100 FERMAGLI ACCIAIO GALVANIZZATO 28MM</t>
  </si>
  <si>
    <t>MAPED</t>
  </si>
  <si>
    <t>MAPED FZPR3</t>
  </si>
  <si>
    <t>C1000 FERMAGLI ACCIAIO GALVANIZZATO 32MM</t>
  </si>
  <si>
    <t>MAPED 322331</t>
  </si>
  <si>
    <t>CONF DA 1000</t>
  </si>
  <si>
    <t>C100 FERMAGLI GRANDI ACCIAIO GALV  49MM</t>
  </si>
  <si>
    <t>MAPED FZPR5</t>
  </si>
  <si>
    <t>FORBICI DA 18 CM SIMMETRICHE</t>
  </si>
  <si>
    <t>MAPED 68400</t>
  </si>
  <si>
    <t>GOMMA PER INCHIOSTRO E MATITA DUO PLAST</t>
  </si>
  <si>
    <t>STAEDTLER</t>
  </si>
  <si>
    <t>RASOPLAST</t>
  </si>
  <si>
    <t>INCHIOSTRO NERO X TIMBRI 30 ML</t>
  </si>
  <si>
    <t>358N</t>
  </si>
  <si>
    <t>INCHIOSTRO BLU X TIMBRI 30 ML</t>
  </si>
  <si>
    <t>INCHIOSTRO ROSSO X TIMBRI 30 ML</t>
  </si>
  <si>
    <t>KIT PULIZIA MULTIUSO LYRECO</t>
  </si>
  <si>
    <t>LAVAGNA MAGNETICA LACCATA 90X60 BIA</t>
  </si>
  <si>
    <t>NOBO</t>
  </si>
  <si>
    <t xml:space="preserve"> 1900926</t>
  </si>
  <si>
    <t>C12 MATITE LYRECO HB</t>
  </si>
  <si>
    <t>013LYRK7710</t>
  </si>
  <si>
    <t>STABILO</t>
  </si>
  <si>
    <t>PILOT</t>
  </si>
  <si>
    <t>BEGREEN PPL-7-HB-BG</t>
  </si>
  <si>
    <t>DISPENSER DA 40 MINE HB 0,7 MM</t>
  </si>
  <si>
    <t>PENTEL</t>
  </si>
  <si>
    <t>C257-HBO</t>
  </si>
  <si>
    <t>CONF DA 40</t>
  </si>
  <si>
    <t>CHIOCCIOLINA CON NASTRO VIVA 15MMX10M</t>
  </si>
  <si>
    <t>C8 NASTRI ADESIVI OFFICE-FILM TESA 19X33</t>
  </si>
  <si>
    <t>FILM 57404</t>
  </si>
  <si>
    <t>CONF DA 8</t>
  </si>
  <si>
    <t>NASTRO ADESIVO TRASP LYRECO BUDGET 15X66</t>
  </si>
  <si>
    <t>NASTRO IMBALLO TESA PP 52 MIC TRASP</t>
  </si>
  <si>
    <t xml:space="preserve"> 57167</t>
  </si>
  <si>
    <t>CONF DA 6</t>
  </si>
  <si>
    <t>NASTRO ADESIVO TELA PLAST 38X2,7 ROSSO</t>
  </si>
  <si>
    <t>SYROM</t>
  </si>
  <si>
    <t>TES 702</t>
  </si>
  <si>
    <t>PENNA A SFERA TRATTO 1 FILA BLU</t>
  </si>
  <si>
    <t>TRATTO 1 820501</t>
  </si>
  <si>
    <t>PENNA A SFERA TRATTO 1 FILA ROSSO</t>
  </si>
  <si>
    <t>PENNA A SFERA TRATTO 1 FILA NERO</t>
  </si>
  <si>
    <t>PENNA A SFERA KIPPY PUNTA MEDIA BLU</t>
  </si>
  <si>
    <t>013LYRK6003</t>
  </si>
  <si>
    <t>PENNA A SFERA KIPPY PUNTA MEDIA ROSSA</t>
  </si>
  <si>
    <t>PENNA A SFERA KIPPY PUNTA MEDIA NERA</t>
  </si>
  <si>
    <t>BIC</t>
  </si>
  <si>
    <t>PENNARELLO TRATTO PEN BLU PUNTA 0.5 MM</t>
  </si>
  <si>
    <t xml:space="preserve">TRATTO PEN </t>
  </si>
  <si>
    <t>PENNARELLO TRATTO PEN NERO PUNTA 0.5 MM</t>
  </si>
  <si>
    <t>PENNARELLO TRATTO PEN VERDE PUNTA 0.5MM</t>
  </si>
  <si>
    <t>MARCATORE INDELEBILE BIC 2300 SCALP BLU</t>
  </si>
  <si>
    <t>MARCATORE INDELEBILE BIC 2300 SCALP ROS</t>
  </si>
  <si>
    <t>MARCATORE INDELEBILE BIC 2300 SCALP NE</t>
  </si>
  <si>
    <t>FILA</t>
  </si>
  <si>
    <t>OFFICE MAXI</t>
  </si>
  <si>
    <t>PENNARELLO STABILO OHPEN PERM P/FINE BLU</t>
  </si>
  <si>
    <t>OPHEN 842-41</t>
  </si>
  <si>
    <t>PORTARIVISTE 1609593 A4 31X23CM NERO</t>
  </si>
  <si>
    <t>HERLITZ</t>
  </si>
  <si>
    <t>C25 DURABLE PORTA BADGE RIGIDO CON PINZA</t>
  </si>
  <si>
    <t>C50 PORTAMINE BIC MATIC ECOLUTIONS 0,7</t>
  </si>
  <si>
    <t>ECOLUTIONS</t>
  </si>
  <si>
    <t>C25 BADGE AUTOLAMINANTI DURABLE 54X90</t>
  </si>
  <si>
    <t>8149/19</t>
  </si>
  <si>
    <t>C1000 PUNTI RAPID 23/10</t>
  </si>
  <si>
    <t>RAPID/ ESSELTE</t>
  </si>
  <si>
    <t>CONF DA  1000</t>
  </si>
  <si>
    <t>C1000 PUNTI LYRECO 23/23</t>
  </si>
  <si>
    <t>0221T</t>
  </si>
  <si>
    <t>44/6</t>
  </si>
  <si>
    <t>CONF DA  5000</t>
  </si>
  <si>
    <t>RACCOGLITORE LYRECO 4 ANELLI 30MM BLU</t>
  </si>
  <si>
    <t>RACCOGLITORE LYRECO 4 ANELLI 30MM ROSSO</t>
  </si>
  <si>
    <t>RACCOGLITORE LYRECO 4 ANELLI 30MM VERDE</t>
  </si>
  <si>
    <t>RACCOGLITORE LYRECO 4 ANELLI 30MM NERO</t>
  </si>
  <si>
    <t>RACCOGLITORE LYRECO 4 ANELLI 40MM BLU</t>
  </si>
  <si>
    <t>RACCOGLITORE LYRECO 4 ANELLI 40MM ROSSO</t>
  </si>
  <si>
    <t>RACCOGLITORE LYRECO 4 ANELLI 40MM VERDE</t>
  </si>
  <si>
    <t>RACCOGLITORE LYRECO 4 ANELLI 40MM NERO</t>
  </si>
  <si>
    <t>REGISTRATORE LYRECO D/8 23X33CM ROSSO</t>
  </si>
  <si>
    <t>1006ro</t>
  </si>
  <si>
    <t>REGISTRATORE LYRECO D/8 23X30CM ROSSO</t>
  </si>
  <si>
    <t>REGISTRATORE LYRECO D/8 23X30CM BLU</t>
  </si>
  <si>
    <t>REGISTRATORE LYRECO D/8 23X33CM BLU</t>
  </si>
  <si>
    <t>REGISTRATORE LYRECO D/8 23X30 CM VERDE</t>
  </si>
  <si>
    <t>REGISTRATORE LYRECO D/8 23X30 CM GIALLO</t>
  </si>
  <si>
    <t>REGISTRATORE LYRECO D/8 23X33 CM VERDE</t>
  </si>
  <si>
    <t>REGISTRATORE LYRECO D/8 23X33 CM GIALLO</t>
  </si>
  <si>
    <t>REGISTRATORE LYRECO D/5 23X33 CM ROSSO</t>
  </si>
  <si>
    <t>1007ro</t>
  </si>
  <si>
    <t>REGISTRATORE LYRECO D/5 23X33 CM VERDE</t>
  </si>
  <si>
    <t>REGISTRATORE LYRECO D/5 23X33 CM GIALLO</t>
  </si>
  <si>
    <t>REGISTRATORE LYRECO D/5 23X33 CM BLU</t>
  </si>
  <si>
    <t>REGISTRATORE LYRECO D/5 23X30 CM BLU</t>
  </si>
  <si>
    <t>REGISTRATORE LYRECO D/5 23X30 CM ROSSO</t>
  </si>
  <si>
    <t>C10 CARTA ROTOLI CONTABILI 57MMX40MT</t>
  </si>
  <si>
    <t>ROTOMAR</t>
  </si>
  <si>
    <t xml:space="preserve"> AEE0570040012</t>
  </si>
  <si>
    <t>SCATOLA ARCHIVIO MAX DORSO 9,5CM ROSSO</t>
  </si>
  <si>
    <t>ACCO</t>
  </si>
  <si>
    <t>MAX KING MEC</t>
  </si>
  <si>
    <t>SCATOLA C/CERNIERA RESISTO BOX1D/9GRIGIO</t>
  </si>
  <si>
    <t>RESISTO X1</t>
  </si>
  <si>
    <t>SCATOLA C/CERNIERA RESISTO BOX1 D/9BLU</t>
  </si>
  <si>
    <t>SCATOLA C/CERNIERA RESISTO BOX1 D/9ROSSO</t>
  </si>
  <si>
    <t>SCATOLA LEGNO</t>
  </si>
  <si>
    <t>SCATOLA ARCHIVIO EUROBOX D/10CM BLU</t>
  </si>
  <si>
    <t>EUROBOX</t>
  </si>
  <si>
    <t>MEMORIA USB VERBATIM PINSTRIPE 4GB NR</t>
  </si>
  <si>
    <t>PINSTRIPE</t>
  </si>
  <si>
    <t>FELLOWES</t>
  </si>
  <si>
    <t>DOZIO</t>
  </si>
  <si>
    <t>ALFA</t>
  </si>
  <si>
    <t>C24 POST-IT NOTES RICICLATI 51X38 GIALLI</t>
  </si>
  <si>
    <t xml:space="preserve"> 653-1T</t>
  </si>
  <si>
    <t>C16 POST-IT NOTES RICICLATI 76X127GIALLI</t>
  </si>
  <si>
    <t xml:space="preserve"> 655-1T</t>
  </si>
  <si>
    <t>C16 POST-IT NOTES RICICLATI 76X76 GIALLI</t>
  </si>
  <si>
    <t xml:space="preserve"> 654-1T</t>
  </si>
  <si>
    <t>C500 BUSTE SACCO C RICICLATA STRIP 19X26</t>
  </si>
  <si>
    <t xml:space="preserve"> 35054-26</t>
  </si>
  <si>
    <t>C500 BUSTE SACCO C RICICLATA STRIP 23X33</t>
  </si>
  <si>
    <t xml:space="preserve"> 35063-33</t>
  </si>
  <si>
    <t>C100 CARTELLETTE FOREVER RIC 220G C/ASS</t>
  </si>
  <si>
    <t>FOREVER</t>
  </si>
  <si>
    <t>CARTELLETTA FOREVER 3LEMBI A4 BLU</t>
  </si>
  <si>
    <t>CORRETTORE LIQUID PAPER ECOLOGICO 20ML</t>
  </si>
  <si>
    <t>SANFORD</t>
  </si>
  <si>
    <t>S0900101</t>
  </si>
  <si>
    <t>DISEGNO GREENLOGIC</t>
  </si>
  <si>
    <t>FABER CASTELL</t>
  </si>
  <si>
    <t>GOMMA PVC FREE</t>
  </si>
  <si>
    <t>CONF DA 20</t>
  </si>
  <si>
    <t>C12 MATITE STABILO CON GOMMINO HB</t>
  </si>
  <si>
    <t>Matite Greengraph</t>
  </si>
  <si>
    <t>C8 NASTRO TESA ECO&amp;CLEAR INCL 1 GRATIS</t>
  </si>
  <si>
    <t>ECO&amp;CLEAR</t>
  </si>
  <si>
    <t>NASTRO PP</t>
  </si>
  <si>
    <t>PENNA A SFERA STICK 2020 RICICLATA BLU</t>
  </si>
  <si>
    <t>STICK 2019</t>
  </si>
  <si>
    <t>PENNA A SFERA STICK 2020 RICICLATA NERA</t>
  </si>
  <si>
    <t>PENNA GEL PILOT BEGREEN SUPERGEL INK BLU</t>
  </si>
  <si>
    <t>BEGREEN SUPERGEL</t>
  </si>
  <si>
    <t>PORTARIVISTE CEP PRO TONIC TRASLUC VER</t>
  </si>
  <si>
    <t>CEP</t>
  </si>
  <si>
    <t>PRO HAPPY</t>
  </si>
  <si>
    <t>TEMPERAMATITE 1 FORO</t>
  </si>
  <si>
    <t>WIRTH &amp; GOFFI</t>
  </si>
  <si>
    <t>VASCHETTA PORTACOR CEP PRO TONIC VERDE</t>
  </si>
  <si>
    <t>ID DI GARA</t>
  </si>
  <si>
    <t>AGENDA SYDNEY GIORNALIERA  BLU (418)</t>
  </si>
  <si>
    <t>AGENDA SYDNEY SETTIMANALE  BLU (418)</t>
  </si>
  <si>
    <t>C50 DORSINI DURABLE 5MM NERI</t>
  </si>
  <si>
    <t>C50 DORSI X RILEGATURA 7 MM NERO</t>
  </si>
  <si>
    <t>SCATOLA ARCHIVIO EUROBOX D/8 CM BLU</t>
  </si>
  <si>
    <t>SCATOLA ARCHIVIO EUROBOX D/6 CM BLU</t>
  </si>
  <si>
    <t>SCATOLA ARCHIVIO EUROBOX D/4 CM BLU</t>
  </si>
  <si>
    <t>CONF 10</t>
  </si>
  <si>
    <t>CONF 12</t>
  </si>
  <si>
    <t>PASTA UMETTATRICE LEBEZ 970 (BAGNADITA)</t>
  </si>
  <si>
    <t>C500 FG MONDI COLORCOPY SRA3 100GR 32X45</t>
  </si>
  <si>
    <t>C250FG MONDI COLORCOPY SRA3 160GR 32X45</t>
  </si>
  <si>
    <t>C250FG MONDI COLORCOPY SRA3 200GR 32X45</t>
  </si>
  <si>
    <t>DATA TAPE HP C5708A 4MM 125M 12GB</t>
  </si>
  <si>
    <t>CUCITRICE ELETTRICA RADIP 100E</t>
  </si>
  <si>
    <t>C20 ETICHETTE AVERY BIANCHE 118X70</t>
  </si>
  <si>
    <t>841-46</t>
  </si>
  <si>
    <t>841-40</t>
  </si>
  <si>
    <t>CL11504</t>
  </si>
  <si>
    <t>CL11501</t>
  </si>
  <si>
    <t>CL11503</t>
  </si>
  <si>
    <t>390346160</t>
  </si>
  <si>
    <t>390346180</t>
  </si>
  <si>
    <t>3058-01</t>
  </si>
  <si>
    <t xml:space="preserve">d108/50NERO       </t>
  </si>
  <si>
    <t>E150</t>
  </si>
  <si>
    <t>E100</t>
  </si>
  <si>
    <t>358B</t>
  </si>
  <si>
    <t>358R</t>
  </si>
  <si>
    <t>S0848411</t>
  </si>
  <si>
    <t>SCAT ARCHIVIO LEGNO/CART 38X28X12 C/ganci</t>
  </si>
  <si>
    <t>ASTUCCIO 12 MINE PILOT BEGREEN 0,5MM HB</t>
  </si>
  <si>
    <t>NASTRO ADESIVO TELA PLAST 38X2,7 BIANCO</t>
  </si>
  <si>
    <t>BOLIS</t>
  </si>
  <si>
    <t>§ROCCA NASTRO BOLIS SPLEND.10MMX250M BLU</t>
  </si>
  <si>
    <t>§ROCCA NASTRO BOLIS SPLEND.10MMX250M GIALLO</t>
  </si>
  <si>
    <t>§ROCCA NASTRO BOLIS SPLEND.10MMX250M ROSSO</t>
  </si>
  <si>
    <t>DESCRIZIONE</t>
  </si>
  <si>
    <t>PREZZO RIFERITO AL CONFEZIONAMENTO LYRECO</t>
  </si>
  <si>
    <t>CONF 500</t>
  </si>
  <si>
    <t>CONF 50</t>
  </si>
  <si>
    <t>CONF  100</t>
  </si>
  <si>
    <t>CONF 100</t>
  </si>
  <si>
    <t>CONF 4</t>
  </si>
  <si>
    <t xml:space="preserve">C4 STICK  DI COLLA TESA ECO </t>
  </si>
  <si>
    <t>CONF 25</t>
  </si>
  <si>
    <t>CONF 5</t>
  </si>
  <si>
    <t>CONF 1000</t>
  </si>
  <si>
    <t>CONF 8</t>
  </si>
  <si>
    <t>CONF  10</t>
  </si>
  <si>
    <t>CONF  12</t>
  </si>
  <si>
    <t>CONF 5000</t>
  </si>
  <si>
    <t>CONF 6</t>
  </si>
  <si>
    <t>CODICI DI GARA</t>
  </si>
  <si>
    <t>ALTERNATIVE Più ECONOMICA RISPETTO AL FILE DI GARA</t>
  </si>
  <si>
    <t>CONFEZ MINIMO ACQUISTABILE</t>
  </si>
  <si>
    <t>CONF RICHIESTE</t>
  </si>
  <si>
    <t>CONF  25</t>
  </si>
  <si>
    <t>CONF 200</t>
  </si>
  <si>
    <t>12 SCATOLE DA 12</t>
  </si>
  <si>
    <t>CONF 30</t>
  </si>
  <si>
    <t>CONF 2000</t>
  </si>
  <si>
    <t>ARDA</t>
  </si>
  <si>
    <t>BLASETTI</t>
  </si>
  <si>
    <t>CARTIERE PAOLO PIGNA</t>
  </si>
  <si>
    <t>CASIO</t>
  </si>
  <si>
    <t>KORES</t>
  </si>
  <si>
    <t>NIJI ITALIANA</t>
  </si>
  <si>
    <t>BI-SILQUE</t>
  </si>
  <si>
    <t>KOH.I.NOOR</t>
  </si>
  <si>
    <t>HAINENKO</t>
  </si>
  <si>
    <t>RESISTO</t>
  </si>
  <si>
    <t>TRODAT</t>
  </si>
  <si>
    <t>TOTALE COMPLESSIVO ORDINE</t>
  </si>
  <si>
    <t>§BLO.BLAS.ONE COL.SPIR.60FG 5MM 60GR A4</t>
  </si>
  <si>
    <t>§BLO.NO.BLAS.TEAM 60FG5MM50GR 210X297MM</t>
  </si>
  <si>
    <t>C500 BUSTE POSTASICURA 11X23 S/F BIANCO</t>
  </si>
  <si>
    <t>C500 BUSTE POSTA SICURA 11X23 C/F BIANCA</t>
  </si>
  <si>
    <t>C100 BUSTE A "U" IN POLIPROPILENE 22X30</t>
  </si>
  <si>
    <t>§CART.SOSP.ARMADIO BERTESI BASIC33/U-3</t>
  </si>
  <si>
    <t>§CART.SOSP. ARMADIO BERTESI BASIC33/V</t>
  </si>
  <si>
    <t>§CART.SOSP.CASS.BERTESI BAS.39-39,8/U-3</t>
  </si>
  <si>
    <t>§CART.SOSP.CASS.BERTESI 39-39,8/V BASIC</t>
  </si>
  <si>
    <t>§C50 CART.FAVOR. L PRAC.LIN.PPL 22x30</t>
  </si>
  <si>
    <t>§CESTINO FELLOW.GETTAC.MODULA 16,5L BLU</t>
  </si>
  <si>
    <t>§CESTINO FELLOW.GETTAC.MODULA 16,5L NE</t>
  </si>
  <si>
    <t>§COLLA STICK SCOTCH 6236D 36GR BIA.PERM.</t>
  </si>
  <si>
    <t>SCOTCH</t>
  </si>
  <si>
    <t>LEBEZ</t>
  </si>
  <si>
    <t>§C5 DVD+R DUAL LAYER 8X 8.5GB 240MIN.</t>
  </si>
  <si>
    <t>MODELLO OFFERTO/CODICE PRODUTTORE</t>
  </si>
  <si>
    <t xml:space="preserve"> - </t>
  </si>
  <si>
    <t>0099301AM</t>
  </si>
  <si>
    <t>0099302AM</t>
  </si>
  <si>
    <t>8214-19</t>
  </si>
  <si>
    <t>STARLIN</t>
  </si>
  <si>
    <t>CONF 24</t>
  </si>
  <si>
    <t>CONF 16</t>
  </si>
  <si>
    <t>CUCITRICE  20 MEDIE DIMENSIONI NE</t>
  </si>
  <si>
    <t>§C12 PENNARELLI TRATTO OFFICE FINE BLU</t>
  </si>
  <si>
    <t>§C12 PENNARELLI TRATTO OFFICE FINE ROSSO</t>
  </si>
  <si>
    <t>§C12 PENNARELLI TRATTO OFFICE FINE NERO</t>
  </si>
  <si>
    <t>§TEMPERAMATIT STARLIN 2 FORI METALLO</t>
  </si>
  <si>
    <t>§VASCH.PORTACORRISP.FELLOW.MODULA TRASP</t>
  </si>
  <si>
    <t>§VASCH.PORTACORRISP.FELLOW.MODULA NE</t>
  </si>
  <si>
    <t>§VASCH.PORTACORRISP.FELLOW.MODULA BLU</t>
  </si>
  <si>
    <t>C100 COPERTINE TRASP LYRECO PVC 150 MIC</t>
  </si>
  <si>
    <t>§LEVAPUNTI 1164LEBEZ</t>
  </si>
  <si>
    <t>PENNARELLO TRATTO PEN ROSSO PUNTA 0.5MM</t>
  </si>
  <si>
    <t>TAPPETINO MOUSE FELLOWES MICROBAN NERO</t>
  </si>
  <si>
    <t>§PENNAR.BIC VELL.1741 P.TON.WHITEB.NE</t>
  </si>
  <si>
    <t>VELLEDA</t>
  </si>
  <si>
    <t>PORTAOGGETTI MULTICONTAINER NERO</t>
  </si>
  <si>
    <t>CUCITRICE ROMA STAR6 BIANCA</t>
  </si>
  <si>
    <t>§MATITA FABER C.737 BICOL.SOTTILE R/B</t>
  </si>
  <si>
    <t>§ROLLER BALL FABER C. 0.7MM BLU GRIP</t>
  </si>
  <si>
    <t>§ROLLER BALL FABER C.0.7MM NERO GRIP</t>
  </si>
  <si>
    <t>§ROLLER BALL FABER C.0.7MM ROSSO GRIP</t>
  </si>
  <si>
    <t>PERFORATORE LEITZ 5038 16 FOGLI NER</t>
  </si>
  <si>
    <t>C5000 PUNTI LYRECO 26/6</t>
  </si>
  <si>
    <t>C2000 PUNTI LYRECO 21/4</t>
  </si>
  <si>
    <t>C500 BUSTE SPRINT FSC S/F 110X230MM 90GR</t>
  </si>
  <si>
    <t>SPUGNETTA BAGNA DITA DIAMETRO 80MM</t>
  </si>
  <si>
    <t>§PORTAPENNE BICCH.ARDA TRAS.BLU</t>
  </si>
  <si>
    <t>BLOCCO LYRECO B SPIR A4 80FG QUA 5X5 MM</t>
  </si>
  <si>
    <t>C500 BUSTE SACCO 250X353MM 80G BIA</t>
  </si>
  <si>
    <t>C25 BUSTE A U LYRECO BUDGET A4 130M</t>
  </si>
  <si>
    <t>C100 BUSTE PERF UNI LYRECO 22X30 ANTIRIF</t>
  </si>
  <si>
    <t>CALCOLATRICE STAMPANTE CASIO HR-8L TEC</t>
  </si>
  <si>
    <t>C50 CARTELLE SOSPESE ARMADIO 330MM U-3</t>
  </si>
  <si>
    <t>C50 CARTELLE SOSP ARMADIO 330MM-V</t>
  </si>
  <si>
    <t>C50 CARTELLE SOSP CASSETTO 390MM U-3 ARA</t>
  </si>
  <si>
    <t>C50 CARTELLE SOSP CASSETTO 390MM-V ARA</t>
  </si>
  <si>
    <t>C10 CARTELLE LYRECO 3 LEMBI C/ELAST BLU</t>
  </si>
  <si>
    <t>C10 CARTELLE LYRECO 3 LEMBI C/ELAST RO</t>
  </si>
  <si>
    <t>C10 CARTELLE LYRECO 3 LEMBI C/ELAST VRD</t>
  </si>
  <si>
    <t>C100 BUSTE A L LYRECO BUDGET 22X30 TRASP</t>
  </si>
  <si>
    <t>C100 CD-R LYRECO 80MIN 700MB SPINDLE 52X</t>
  </si>
  <si>
    <t>C10 CD-RW LYRECO 80MIN 700MB HIGH SPEED</t>
  </si>
  <si>
    <t>CESTINO ECOLINE CEP 237 CAPAC. 16LT BLU</t>
  </si>
  <si>
    <t>CESTINO ECOLINE CEP 237 CAPAC. 16LT NERO</t>
  </si>
  <si>
    <t>STICK DI COLLA LYRECO 40 GR.</t>
  </si>
  <si>
    <t>STICK DI COLLA LYRECO 20 GR</t>
  </si>
  <si>
    <t>CUCITRICE LYRECO HD80 GRANDI SPESSORI</t>
  </si>
  <si>
    <t>CUCITRICE ELETTRICA RAPID 5025E</t>
  </si>
  <si>
    <t>§CUSCINETTO KORES X TIM.GOMMA 7X11 NE</t>
  </si>
  <si>
    <t>§CUSCINETTO KORES X TIM.GOMMA 7X11 BLU</t>
  </si>
  <si>
    <t>CUTTER PLASTICA LAMA DA 9MM</t>
  </si>
  <si>
    <t>§C10 LAME LB10NIJI</t>
  </si>
  <si>
    <t>RIGA IN PLASTICA LYRECO 20 CM</t>
  </si>
  <si>
    <t>RIGA IN PLASTICA LYRECO 30CM</t>
  </si>
  <si>
    <t>DISPENSER PICCOLO LYRECO NER-NASTR 19X33</t>
  </si>
  <si>
    <t>C200 ANELLI PLASTICI X RILEG 6MM NERI</t>
  </si>
  <si>
    <t>C200 ANELLI PLASTICI X RILEG 4,5MM NERI</t>
  </si>
  <si>
    <t>C100 ANELLI PLASTICI X RILEG 8MM NERI</t>
  </si>
  <si>
    <t>C50 DVD+R LYRECO 4,7GB SPINDLE</t>
  </si>
  <si>
    <t>C10 DVD+RW LYRECO 4,7GB 4X</t>
  </si>
  <si>
    <t>C50 DVD-R LYRECO 4,7GB SPINDLE</t>
  </si>
  <si>
    <t>C10 DVD-RW LYRECO 4,7GB 4X</t>
  </si>
  <si>
    <t>EVIDENZIATORE LYRECO BUDGET GIALLO</t>
  </si>
  <si>
    <t>C1000 FERMAGLI LYRECO B 25MM APPUNTITI</t>
  </si>
  <si>
    <t>C1000 FERMAGLI LYRECO B 32MM APPUNTITI</t>
  </si>
  <si>
    <t>FORBICI LYRECO BUDGET SIMMETRICHE 21,5CM</t>
  </si>
  <si>
    <t>GOMMA PER MATITA LYRECO</t>
  </si>
  <si>
    <t>LAVAGNA MURALE 90X60 CM BIANCA</t>
  </si>
  <si>
    <t>LEVAPUNTI A PINZA NICHELATA 1039</t>
  </si>
  <si>
    <t>C12 LYRECO HB PARTE FINALE NO TEMPERATA</t>
  </si>
  <si>
    <t>§C12 MICROMINE KOH 0,5mm HB E205</t>
  </si>
  <si>
    <t>C12 MINE LYRECO 0,7 MM HB</t>
  </si>
  <si>
    <t>NASTRO ADESIVO TRASP LYRECO BUDGET 15X10</t>
  </si>
  <si>
    <t>NASTRO ADESIVO TRASP LYRECO BUDGET 19X33</t>
  </si>
  <si>
    <t>C6 NASTRI IMBALLO LYRECO 47 MIC TRASP</t>
  </si>
  <si>
    <t>NASTRO ADESIVO TELA PLAST 19X2,7 ROSSO</t>
  </si>
  <si>
    <t>NASTRO ADESIVO TELATO BIANCO 19MM X 2,7M</t>
  </si>
  <si>
    <t>PENNA A SFERA MICRON BLU PUNTA MEDIA</t>
  </si>
  <si>
    <t>PENNA A SFERA MICRON ROSSA PUNTA MEDIA</t>
  </si>
  <si>
    <t>PENNA A SFERA MICRON NERA PUNTA MEDIA</t>
  </si>
  <si>
    <t>ROLLER LYRECO "LIQUID INK" P/MEDIA BLU</t>
  </si>
  <si>
    <t>ROLLER LYRECO "LIQUID INK" P/MEDIA NERO</t>
  </si>
  <si>
    <t>ROLLER LYRECO LIQUID INK  P/MEDIA RO</t>
  </si>
  <si>
    <t>PENNARELLO FINELINER LYRECO FINE BLU</t>
  </si>
  <si>
    <t>PENNARELLO FINELINER LYRECO FINE ROSSO</t>
  </si>
  <si>
    <t>PENNARELLO FINELINER LYRECO FINE NERO</t>
  </si>
  <si>
    <t>MARCATORE INDELEBILE LYRECO P.SCALP. BLU</t>
  </si>
  <si>
    <t>MARCATORE INDELEBILE LYRECO P.SCALP ROSS</t>
  </si>
  <si>
    <t>MARCATORE INDELEBILE LYRECO P/SCALP NERO</t>
  </si>
  <si>
    <t>C4 MARCATORI LYRECO LAVAGNE PUNTA OVALE</t>
  </si>
  <si>
    <t>PERFORATORE LYRECO 2 FORI PERFO 40 FG NE</t>
  </si>
  <si>
    <t>C30 PORTA BADGES CON PINZA 60X90MM</t>
  </si>
  <si>
    <t>C10 PORTAMINE CONFERENCE 0.7 CON GOMMINO</t>
  </si>
  <si>
    <t>C50 BADGES CON SPILLA/PINZA 5,5X9CM</t>
  </si>
  <si>
    <t>CARTELLA PROGETTI C/FORO ENERGY D10ROSSO</t>
  </si>
  <si>
    <t>CARTELLA PROGETTI C/FORO ENERGY D10VERDE</t>
  </si>
  <si>
    <t>CARTELLA PROGETTI C/FORO ENERGY D10 BLU</t>
  </si>
  <si>
    <t>CARTELLA RESISTO CENTRO BOX D8 BLU</t>
  </si>
  <si>
    <t>SCATOLA ARCHIVIO EXACOMPTA PP D/6CM BLU</t>
  </si>
  <si>
    <t>SCATOLA ARCHIVIO EXACOMPTA PP D/4CM BLU</t>
  </si>
  <si>
    <t>TAPPETINO MOUSE ANTISCIVOLO BLU</t>
  </si>
  <si>
    <t>DATARIO TRODAT 1010 - CARATTERI 4MM</t>
  </si>
  <si>
    <t>C12 LYRECO NOTE 38X51 RICICLATI GIALLI</t>
  </si>
  <si>
    <t>C12 LYRECO NOTE 76X127 RICICLATI GIALLO</t>
  </si>
  <si>
    <t>C12 LYRECO NOTE 76X76 RICICLATI GIALLO</t>
  </si>
  <si>
    <t>§C500BU.S.PIGNA AD.80GR 23X33CM BI</t>
  </si>
  <si>
    <t>C12 MATITA TEMAGRAPH LYRA C/GOMMINO 2HB</t>
  </si>
  <si>
    <t>PORTARIVISTE LYRECO A4 TRASPARENTE</t>
  </si>
  <si>
    <t>VASCHETTA PORTACORRISP FOREVERｿ VERDE</t>
  </si>
  <si>
    <t>PENNA GEL LYRECO PREM GRIP GOMMA 0,7BL</t>
  </si>
  <si>
    <t>PENNA GEL LYRECO PREM GRIP GOMMA 0,7 NE</t>
  </si>
  <si>
    <t>PENNA GEL LYRECO PREM GRIP GOMMA 0,7 RO</t>
  </si>
  <si>
    <t>FX-1 0,7 BLUE</t>
  </si>
  <si>
    <t>FX-1 0,7 blk</t>
  </si>
  <si>
    <t>FX-1 0,7 red</t>
  </si>
  <si>
    <t>C12 PORTAMINE BIC MATIC COMBOS HB0,7 ASS</t>
  </si>
  <si>
    <t>BIC MATIC</t>
  </si>
  <si>
    <t xml:space="preserve">DESCRIZIONE LYRECO </t>
  </si>
  <si>
    <t>§DISPENSER NASTROADESIVO 72R ROSSO</t>
  </si>
  <si>
    <t>§DISPENSER NASTRO ADES. 51 N LEBEZ NERO</t>
  </si>
  <si>
    <t>72R</t>
  </si>
  <si>
    <t>51N</t>
  </si>
  <si>
    <t>http://www.lyreco.com/StaticContent/pictures/images0005/5/3715055.jpg</t>
  </si>
  <si>
    <t>http://www.lyreco.com/StaticContent/pictures/images0005/8/3715088.jpg</t>
  </si>
  <si>
    <t>http://www.lyreco.com/StaticContent/pictures/images0005/2/3715102.jpg</t>
  </si>
  <si>
    <t>http://www2.lyreco.com/staticwebshop/pictures/images/200px/3335939.jpg</t>
  </si>
  <si>
    <t>http://www2.lyreco.com/staticwebshop/pictures/images0005/200px/103687.jpg</t>
  </si>
  <si>
    <t>http://www2.lyreco.com/staticwebshop/pictures/images0005/200px/103608.jpg</t>
  </si>
  <si>
    <t>http://www2.lyreco.com/staticwebshop/pictures/images0005/200px/103596.jpg</t>
  </si>
  <si>
    <t>http://www2.lyreco.com/staticwebshop/pictures/images0005/200px/217613.jpg</t>
  </si>
  <si>
    <t>http://www2.lyreco.com/staticwebshop/pictures/images0005/200px/229864.jpg</t>
  </si>
  <si>
    <t>http://www2.lyreco.com/staticwebshop/pictures/images/200px/991561.jpg</t>
  </si>
  <si>
    <t>http://www2.lyreco.com/staticwebshop/pictures/images/200px/2233235.jpg</t>
  </si>
  <si>
    <t>http://www2.lyreco.com/staticwebshop/pictures/images0005/200px/4640337.jpg</t>
  </si>
  <si>
    <t>http://www2.lyreco.com/staticwebshop/pictures/images0005/200px/4640326.jpg</t>
  </si>
  <si>
    <t>http://www2.lyreco.com/staticwebshop/pictures/images0005/200px/219973.jpg</t>
  </si>
  <si>
    <t>http://www2.lyreco.com/staticwebshop/pictures/images0005/200px/220534.jpg</t>
  </si>
  <si>
    <t>http://www2.lyreco.com/staticwebshop/pictures/images/200px/3047444.jpg</t>
  </si>
  <si>
    <t>http://www2.lyreco.com/staticwebshop/pictures/images0005/200px/2590626.jpg</t>
  </si>
  <si>
    <t>http://www2.lyreco.com/staticwebshop/pictures/images0005/200px/2590637.jpg</t>
  </si>
  <si>
    <t>http://www2.lyreco.com/staticwebshop/pictures/images0005/200px/2590648.jpg</t>
  </si>
  <si>
    <t>http://www2.lyreco.com/staticwebshop/pictures/images0005/200px/3919926.jpg</t>
  </si>
  <si>
    <t>http://www2.lyreco.com/staticwebshop/pictures/images0005/200px/221402.jpg</t>
  </si>
  <si>
    <t>http://www2.lyreco.com/staticwebshop/pictures/images0005/200px/221413.jpg</t>
  </si>
  <si>
    <t>http://www2.lyreco.com/staticwebshop/pictures/images0005/200px/221424.jpg</t>
  </si>
  <si>
    <t>http://www2.lyreco.com/staticwebshop/pictures/images0005/200px/221435.jpg</t>
  </si>
  <si>
    <t>http://www2.lyreco.com/staticwebshop/pictures/images0005/200px/222757.jpg</t>
  </si>
  <si>
    <t>http://www2.lyreco.com/staticwebshop/pictures/images0005/200px/222779.jpg</t>
  </si>
  <si>
    <t>http://www2.lyreco.com/staticwebshop/pictures/images0005/200px/222781.jpg</t>
  </si>
  <si>
    <t>http://www2.lyreco.com/staticwebshop/pictures/images/200px/314141.jpg</t>
  </si>
  <si>
    <t>http://www2.lyreco.com/staticwebshop/pictures/images/200px/2795522.jpg</t>
  </si>
  <si>
    <t>http://www2.lyreco.com/staticwebshop/pictures/images0005/200px/221969.jpg</t>
  </si>
  <si>
    <t>http://www2.lyreco.com/staticwebshop/pictures/images/200px/4978037.jpg</t>
  </si>
  <si>
    <t>http://www2.lyreco.com/staticwebshop/pictures/images/200px/190574.jpg</t>
  </si>
  <si>
    <t>http://www2.lyreco.com/staticwebshop/pictures/images0005/200px/119818.jpg</t>
  </si>
  <si>
    <t>http://www2.lyreco.com/staticwebshop/pictures/images0005/200px/139418.jpg</t>
  </si>
  <si>
    <t>http://www2.lyreco.com/staticwebshop/pictures/images/200px/3770248.jpg</t>
  </si>
  <si>
    <t>http://www2.lyreco.com/staticwebshop/pictures/images/200px/2516869.jpg</t>
  </si>
  <si>
    <t>http://www2.lyreco.com/staticwebshop/pictures/images0005/200px/101896.jpg</t>
  </si>
  <si>
    <t>http://www2.lyreco.com/staticwebshop/pictures/images/200px/319876.jpg</t>
  </si>
  <si>
    <t>http://www2.lyreco.com/staticwebshop/pictures/images/200px/319887.jpg</t>
  </si>
  <si>
    <t>http://www2.lyreco.com/staticwebshop/pictures/images0005/200px/1212921.jpg</t>
  </si>
  <si>
    <t>http://www2.lyreco.com/staticwebshop/pictures/images/200px/2793525.jpg</t>
  </si>
  <si>
    <t>http://www2.lyreco.com/staticwebshop/pictures/images0005/200px/1212932.jpg</t>
  </si>
  <si>
    <t>http://www2.lyreco.com/staticwebshop/pictures/images0005/200px/125901.jpg</t>
  </si>
  <si>
    <t>http://www2.lyreco.com/staticwebshop/pictures/images/200px/463566.jpg</t>
  </si>
  <si>
    <t>http://www2.lyreco.com/staticwebshop/pictures/images/200px/463577.jpg</t>
  </si>
  <si>
    <t>http://www2.lyreco.com/staticwebshop/pictures/images0005/200px/5770572.jpg</t>
  </si>
  <si>
    <t>http://www2.lyreco.com/staticwebshop/pictures/images/200px/3061682.jpg</t>
  </si>
  <si>
    <t>http://www2.lyreco.com/staticwebshop/pictures/images/200px/3061658.jpg</t>
  </si>
  <si>
    <t>http://www2.lyreco.com/staticwebshop/pictures/images0005/200px/4678736.jpg</t>
  </si>
  <si>
    <t>http://www2.lyreco.com/staticwebshop/pictures/images/200px/373315.jpg</t>
  </si>
  <si>
    <t>http://www2.lyreco.com/staticwebshop/pictures/images0005/200px/5842423.jpg</t>
  </si>
  <si>
    <t>http://www2.lyreco.com/staticwebshop/pictures/images/200px/3044331.jpg</t>
  </si>
  <si>
    <t>http://www2.lyreco.com/staticwebshop/pictures/images/200px/3332906.jpg</t>
  </si>
  <si>
    <t>http://www2.lyreco.com/staticwebshop/pictures/images/200px/3044353.jpg</t>
  </si>
  <si>
    <t>http://www2.lyreco.com/staticwebshop/pictures/images0005/200px/3067545.jpg</t>
  </si>
  <si>
    <t>http://www2.lyreco.com/staticwebshop/pictures/images0005/200px/3357423.jpg</t>
  </si>
  <si>
    <t>http://www2.lyreco.com/staticwebshop/pictures/images0005/200px/3357445.jpg</t>
  </si>
  <si>
    <t>http://www2.lyreco.com/staticwebshop/pictures/images0005/200px/2589347.jpg</t>
  </si>
  <si>
    <t>http://www2.lyreco.com/staticwebshop/pictures/images0005/200px/231907.jpg</t>
  </si>
  <si>
    <t>http://www2.lyreco.com/staticwebshop/pictures/images0005/200px/103131.jpg</t>
  </si>
  <si>
    <t>http://www2.lyreco.com/staticwebshop/pictures/images0005/200px/216984.jpg</t>
  </si>
  <si>
    <t>http://www2.lyreco.com/staticwebshop/pictures/images/200px/217019.jpg</t>
  </si>
  <si>
    <t>http://www2.lyreco.com/staticwebshop/pictures/images0005/200px/217123.jpg</t>
  </si>
  <si>
    <t>http://www2.lyreco.com/staticwebshop/pictures/images/200px/4568769.jpg</t>
  </si>
  <si>
    <t>http://www2.lyreco.com/staticwebshop/pictures/images0005/200px/144781.jpg</t>
  </si>
  <si>
    <t>http://www2.lyreco.com/staticwebshop/pictures/images0005/200px/3357228.jpg</t>
  </si>
  <si>
    <t>http://www2.lyreco.com/staticwebshop/pictures/images0005/200px/3357241.jpg</t>
  </si>
  <si>
    <t>http://www2.lyreco.com/staticwebshop/pictures/images0005/200px/3357252.jpg</t>
  </si>
  <si>
    <t>http://www2.lyreco.com/staticwebshop/pictures/images/200px/2182499.jpg</t>
  </si>
  <si>
    <t>http://www2.lyreco.com/staticwebshop/pictures/images/200px/192228.jpg</t>
  </si>
  <si>
    <t>http://www2.lyreco.com/staticwebshop/pictures/images0005/200px/127064.jpg</t>
  </si>
  <si>
    <t>http://www2.lyreco.com/staticwebshop/pictures/images/200px/4557476.jpg</t>
  </si>
  <si>
    <t>http://www2.lyreco.com/staticwebshop/pictures/images0005/200px/2353627.jpg</t>
  </si>
  <si>
    <t>http://www2.lyreco.com/staticwebshop/pictures/images0005/200px/4224762.jpg</t>
  </si>
  <si>
    <t>http://www2.lyreco.com/staticwebshop/pictures/images/200px/1492494.jpg</t>
  </si>
  <si>
    <t>http://www2.lyreco.com/staticwebshop/pictures/images/200px/184642.jpg</t>
  </si>
  <si>
    <t>http://www2.lyreco.com/staticwebshop/pictures/images/200px/338609.jpg</t>
  </si>
  <si>
    <t>http://www2.lyreco.com/staticwebshop/pictures/images0005/200px/237508.jpg</t>
  </si>
  <si>
    <t>http://www2.lyreco.com/staticwebshop/pictures/images0005/200px/3357217.jpg</t>
  </si>
  <si>
    <t>http://www2.lyreco.com/staticwebshop/pictures/images0005/200px/1959737.jpg</t>
  </si>
  <si>
    <t>http://www2.lyreco.com/staticwebshop/pictures/images0005/200px/1959748.jpg</t>
  </si>
  <si>
    <t>http://www2.lyreco.com/staticwebshop/pictures/images0005/200px/1959759.jpg</t>
  </si>
  <si>
    <t>http://www2.lyreco.com/staticwebshop/pictures/images0005/200px/130203.jpg</t>
  </si>
  <si>
    <t>http://www2.lyreco.com/staticwebshop/pictures/images0005/200px/130214.jpg</t>
  </si>
  <si>
    <t>http://www2.lyreco.com/staticwebshop/pictures/images0005/200px/130236.jpg</t>
  </si>
  <si>
    <t>http://www2.lyreco.com/staticwebshop/pictures/images0005/200px/231109.jpg</t>
  </si>
  <si>
    <t>http://www2.lyreco.com/staticwebshop/pictures/images0005/200px/231122.jpg</t>
  </si>
  <si>
    <t>http://www2.lyreco.com/staticwebshop/pictures/images0005/200px/231133.jpg</t>
  </si>
  <si>
    <t>http://www2.lyreco.com/staticwebshop/pictures/images0005/200px/231111.jpg</t>
  </si>
  <si>
    <t>http://www2.lyreco.com/staticwebshop/pictures/images0005/200px/231406.jpg</t>
  </si>
  <si>
    <t>http://www2.lyreco.com/staticwebshop/pictures/images0005/200px/231417.jpg</t>
  </si>
  <si>
    <t>http://www2.lyreco.com/staticwebshop/pictures/images0005/200px/231428.jpg</t>
  </si>
  <si>
    <t>http://www2.lyreco.com/staticwebshop/pictures/images0005/200px/5764877.jpg</t>
  </si>
  <si>
    <t>http://www2.lyreco.com/staticwebshop/pictures/images/200px/317141.jpg</t>
  </si>
  <si>
    <t>http://www2.lyreco.com/staticwebshop/pictures/images/200px/3521909.jpg</t>
  </si>
  <si>
    <t>http://www2.lyreco.com/staticwebshop/pictures/images/200px/4561879.jpg</t>
  </si>
  <si>
    <t>http://www2.lyreco.com/staticwebshop/pictures/images/200px/316125.jpg</t>
  </si>
  <si>
    <t>http://www2.lyreco.com/staticwebshop/pictures/images/200px/708871.jpg</t>
  </si>
  <si>
    <t>http://www2.lyreco.com/staticwebshop/pictures/images0005/200px/137968.jpg</t>
  </si>
  <si>
    <t>http://www2.lyreco.com/staticwebshop/pictures/images0005/200px/102206.jpg</t>
  </si>
  <si>
    <t>http://www2.lyreco.com/staticwebshop/pictures/images0005/200px/1492734.jpg</t>
  </si>
  <si>
    <t>http://www2.lyreco.com/staticwebshop/pictures/images0005/200px/1492745.jpg</t>
  </si>
  <si>
    <t>http://www2.lyreco.com/staticwebshop/pictures/images0005/200px/1492756.jpg</t>
  </si>
  <si>
    <t>http://www2.lyreco.com/staticwebshop/pictures/images0005/200px/1492778.jpg</t>
  </si>
  <si>
    <t>http://www2.lyreco.com/staticwebshop/pictures/images0005/200px/1492789.jpg</t>
  </si>
  <si>
    <t>http://www2.lyreco.com/staticwebshop/pictures/images0005/200px/1492791.jpg</t>
  </si>
  <si>
    <t>http://www2.lyreco.com/staticwebshop/pictures/images0005/200px/1492803.jpg</t>
  </si>
  <si>
    <t>http://www2.lyreco.com/staticwebshop/pictures/images0005/200px/1492836.jpg</t>
  </si>
  <si>
    <t>http://www2.lyreco.com/staticwebshop/pictures/images0005/200px/2664132.jpg</t>
  </si>
  <si>
    <t>http://www2.lyreco.com/staticwebshop/pictures/images0005/200px/1077078.jpg</t>
  </si>
  <si>
    <t>http://www2.lyreco.com/staticwebshop/pictures/images0005/200px/1077089.jpg</t>
  </si>
  <si>
    <t>http://www2.lyreco.com/staticwebshop/pictures/images0005/200px/2664074.jpg</t>
  </si>
  <si>
    <t>http://www2.lyreco.com/staticwebshop/pictures/images0005/200px/3065594.jpg</t>
  </si>
  <si>
    <t>http://www2.lyreco.com/staticwebshop/pictures/images0005/200px/3065606.jpg</t>
  </si>
  <si>
    <t>http://www2.lyreco.com/staticwebshop/pictures/images0005/200px/3065617.jpg</t>
  </si>
  <si>
    <t>http://www2.lyreco.com/staticwebshop/pictures/images0005/200px/3065639.jpg</t>
  </si>
  <si>
    <t>http://www2.lyreco.com/staticwebshop/pictures/images0005/200px/3065685.jpg</t>
  </si>
  <si>
    <t>http://www2.lyreco.com/staticwebshop/pictures/images0005/200px/3065641.jpg</t>
  </si>
  <si>
    <t>http://www2.lyreco.com/staticwebshop/pictures/images0005/200px/3065663.jpg</t>
  </si>
  <si>
    <t>http://www2.lyreco.com/staticwebshop/pictures/images0005/200px/3065674.jpg</t>
  </si>
  <si>
    <t>http://www2.lyreco.com/staticwebshop/pictures/images0005/200px/3065721.jpg</t>
  </si>
  <si>
    <t>http://www2.lyreco.com/staticwebshop/pictures/images0005/200px/3065732.jpg</t>
  </si>
  <si>
    <t>http://www2.lyreco.com/staticwebshop/pictures/images0005/200px/218137.jpg</t>
  </si>
  <si>
    <t>http://www2.lyreco.com/staticwebshop/pictures/images0005/200px/3877338.jpg</t>
  </si>
  <si>
    <t>http://www2.lyreco.com/staticwebshop/pictures/images0005/200px/5517885.jpg</t>
  </si>
  <si>
    <t>http://www2.lyreco.com/staticwebshop/pictures/images0005/200px/5517908.jpg</t>
  </si>
  <si>
    <t>http://www2.lyreco.com/staticwebshop/pictures/images0005/200px/5517896.jpg</t>
  </si>
  <si>
    <t>http://www2.lyreco.com/staticwebshop/pictures/images0005/200px/1288421.jpg</t>
  </si>
  <si>
    <t>http://www2.lyreco.com/staticwebshop/pictures/images0005/200px/220272.jpg</t>
  </si>
  <si>
    <t>http://www2.lyreco.com/staticwebshop/pictures/images0005/200px/220237.jpg</t>
  </si>
  <si>
    <t>http://www2.lyreco.com/staticwebshop/pictures/images0005/200px/231849.jpg</t>
  </si>
  <si>
    <t>http://www2.lyreco.com/staticwebshop/pictures/images/200px/4891312.jpg</t>
  </si>
  <si>
    <t>http://www2.lyreco.com/staticwebshop/pictures/images/200px/2810423.jpg</t>
  </si>
  <si>
    <t>http://www2.lyreco.com/staticwebshop/pictures/images0005/200px/5773479.jpg</t>
  </si>
  <si>
    <t>http://www2.lyreco.com/staticwebshop/pictures/images0005/200px/5773468.jpg</t>
  </si>
  <si>
    <t>http://www2.lyreco.com/staticwebshop/pictures/images/200px/3771572.jpg</t>
  </si>
  <si>
    <t>http://www2.lyreco.com/staticwebshop/pictures/images/200px/3771606.jpg</t>
  </si>
  <si>
    <t>http://www2.lyreco.com/staticwebshop/pictures/images/200px/3771594.jpg</t>
  </si>
  <si>
    <t>http://www.lyreco.com/StaticContent/pictures/images0005/4/3345604.jpg</t>
  </si>
  <si>
    <t>http://www.lyreco.com/StaticContent/pictures/images0005/8/3345648.jpg</t>
  </si>
  <si>
    <t>http://www2.lyreco.com/staticwebshop/pictures/images/200px/114776.jpg</t>
  </si>
  <si>
    <t>http://www2.lyreco.com/staticwebshop/pictures/images/200px/4157224.jpg</t>
  </si>
  <si>
    <t>http://www2.lyreco.com/staticwebshop/pictures/images0005/200px/139921.jpg</t>
  </si>
  <si>
    <t>http://www2.lyreco.com/staticwebshop/pictures/images/200px/4159709.jpg</t>
  </si>
  <si>
    <t>http://www2.lyreco.com/staticwebshop/pictures/images/200px/4978094.jpg</t>
  </si>
  <si>
    <t>http://www2.lyreco.com/staticwebshop/pictures/images/200px/4625745.jpg</t>
  </si>
  <si>
    <t>http://www2.lyreco.com/staticwebshop/pictures/images/200px/4625734.jpg</t>
  </si>
  <si>
    <t>http://www2.lyreco.com/staticwebshop/pictures/images/200px/4261691.jpg</t>
  </si>
  <si>
    <t>http://www2.lyreco.com/staticwebshop/pictures/images0005/200px/5087764.jpg</t>
  </si>
  <si>
    <t>http://www2.lyreco.com/staticwebshop/pictures/images/200px/4665639.jpg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</si>
</sst>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24"/>
      <name val="Tahoma"/>
      <family val="2"/>
    </font>
    <font>
      <b/>
      <sz val="28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horizontal="center"/>
    </xf>
    <xf numFmtId="2" fontId="2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4" borderId="11" xfId="55" applyFont="1" applyFill="1" applyBorder="1" applyAlignment="1">
      <alignment horizontal="center" vertical="center" wrapText="1"/>
      <protection/>
    </xf>
    <xf numFmtId="0" fontId="21" fillId="4" borderId="12" xfId="0" applyFont="1" applyFill="1" applyBorder="1" applyAlignment="1">
      <alignment horizontal="center" vertical="center" wrapText="1"/>
    </xf>
    <xf numFmtId="2" fontId="21" fillId="4" borderId="12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55" applyFont="1" applyFill="1" applyBorder="1" applyAlignment="1">
      <alignment horizontal="center" vertical="center" wrapText="1"/>
      <protection/>
    </xf>
    <xf numFmtId="2" fontId="21" fillId="0" borderId="14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3" fontId="22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1" fillId="4" borderId="15" xfId="0" applyFont="1" applyFill="1" applyBorder="1" applyAlignment="1">
      <alignment horizontal="center" vertical="center" wrapText="1"/>
    </xf>
    <xf numFmtId="0" fontId="6" fillId="0" borderId="16" xfId="43" applyBorder="1" applyAlignment="1" applyProtection="1">
      <alignment vertical="center" wrapText="1"/>
      <protection/>
    </xf>
    <xf numFmtId="0" fontId="15" fillId="0" borderId="10" xfId="0" applyFont="1" applyBorder="1" applyAlignment="1">
      <alignment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5" fillId="25" borderId="13" xfId="0" applyFont="1" applyFill="1" applyBorder="1" applyAlignment="1">
      <alignment horizontal="center" vertical="center" wrapText="1"/>
    </xf>
    <xf numFmtId="0" fontId="15" fillId="25" borderId="1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21" fillId="26" borderId="0" xfId="0" applyNumberFormat="1" applyFont="1" applyFill="1" applyAlignment="1">
      <alignment horizontal="center" vertical="center" wrapText="1"/>
    </xf>
    <xf numFmtId="2" fontId="21" fillId="21" borderId="12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19" xfId="0" applyBorder="1" applyAlignment="1">
      <alignment/>
    </xf>
    <xf numFmtId="0" fontId="15" fillId="0" borderId="18" xfId="55" applyFont="1" applyFill="1" applyBorder="1" applyAlignment="1">
      <alignment horizontal="center" vertical="center"/>
      <protection/>
    </xf>
    <xf numFmtId="0" fontId="15" fillId="0" borderId="18" xfId="55" applyFont="1" applyFill="1" applyBorder="1" applyAlignment="1">
      <alignment horizontal="center" vertical="center" wrapText="1"/>
      <protection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vertical="center" wrapText="1"/>
    </xf>
    <xf numFmtId="0" fontId="21" fillId="21" borderId="12" xfId="0" applyFont="1" applyFill="1" applyBorder="1" applyAlignment="1">
      <alignment horizontal="center" vertical="center" wrapText="1"/>
    </xf>
    <xf numFmtId="10" fontId="21" fillId="21" borderId="12" xfId="0" applyNumberFormat="1" applyFont="1" applyFill="1" applyBorder="1" applyAlignment="1">
      <alignment horizontal="center" vertical="center" wrapText="1"/>
    </xf>
    <xf numFmtId="1" fontId="21" fillId="21" borderId="12" xfId="0" applyNumberFormat="1" applyFont="1" applyFill="1" applyBorder="1" applyAlignment="1">
      <alignment horizontal="center" vertical="center" wrapText="1"/>
    </xf>
    <xf numFmtId="0" fontId="21" fillId="21" borderId="20" xfId="0" applyFont="1" applyFill="1" applyBorder="1" applyAlignment="1">
      <alignment horizontal="center" vertical="center" wrapText="1"/>
    </xf>
    <xf numFmtId="2" fontId="15" fillId="0" borderId="14" xfId="0" applyNumberFormat="1" applyFont="1" applyBorder="1" applyAlignment="1">
      <alignment vertical="center" wrapText="1"/>
    </xf>
    <xf numFmtId="10" fontId="21" fillId="0" borderId="14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2" fontId="21" fillId="0" borderId="21" xfId="0" applyNumberFormat="1" applyFont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21" fillId="21" borderId="15" xfId="0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vertical="center" wrapText="1"/>
    </xf>
    <xf numFmtId="2" fontId="15" fillId="0" borderId="22" xfId="0" applyNumberFormat="1" applyFont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/>
    </xf>
    <xf numFmtId="2" fontId="21" fillId="0" borderId="23" xfId="0" applyNumberFormat="1" applyFont="1" applyBorder="1" applyAlignment="1">
      <alignment/>
    </xf>
    <xf numFmtId="0" fontId="21" fillId="21" borderId="11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8" xfId="55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15" fillId="0" borderId="28" xfId="55" applyFont="1" applyFill="1" applyBorder="1" applyAlignment="1">
      <alignment horizontal="center" vertical="center" wrapText="1"/>
      <protection/>
    </xf>
    <xf numFmtId="0" fontId="15" fillId="0" borderId="19" xfId="55" applyFont="1" applyFill="1" applyBorder="1" applyAlignment="1">
      <alignment horizontal="center" vertical="center" wrapText="1"/>
      <protection/>
    </xf>
    <xf numFmtId="0" fontId="26" fillId="0" borderId="29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15" fillId="25" borderId="25" xfId="0" applyFont="1" applyFill="1" applyBorder="1" applyAlignment="1">
      <alignment horizontal="center" vertical="center" wrapText="1"/>
    </xf>
    <xf numFmtId="0" fontId="15" fillId="25" borderId="27" xfId="0" applyFont="1" applyFill="1" applyBorder="1" applyAlignment="1">
      <alignment horizontal="center" vertical="center" wrapText="1"/>
    </xf>
  </cellXfs>
  <cellStyles count="5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POST GARA_14GIUGNO2012" xfId="55"/>
    <cellStyle name="Note" xfId="56"/>
    <cellStyle name="Output" xfId="57"/>
    <cellStyle name="Percent" xfId="58"/>
    <cellStyle name="Standard_Tabelle13" xfId="59"/>
    <cellStyle name="Stile 1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bbioni_g\Impostazioni%20locali\Temporary%20Internet%20Files\Content.MSO\tabella%20sostituzioni%20prodotti%20gara%20_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80055402\AppData\Local\Microsoft\Windows\Temporary%20Internet%20Files\Content.Outlook\PPRS79FE\modulo%20d'ordine%20convenzione%20cancelleria_%20Lyreco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">
          <cell r="J1" t="str">
            <v>NUOVO CODICE 2013</v>
          </cell>
          <cell r="K1" t="str">
            <v>DESCRZIONE PRODOTTO PROPOSTO IN SOSTITUZIONE</v>
          </cell>
          <cell r="L1" t="str">
            <v>MARCA OFFERTA</v>
          </cell>
          <cell r="M1" t="str">
            <v>MODELLO OFFERTO/CODICE PRODUTTORE</v>
          </cell>
        </row>
        <row r="2">
          <cell r="J2">
            <v>129469</v>
          </cell>
          <cell r="K2" t="str">
            <v>PORTAOGGETTI MULTICONTAINER NERO</v>
          </cell>
          <cell r="L2" t="str">
            <v>LYRECO</v>
          </cell>
          <cell r="M2" t="str">
            <v>LYRECO 129469</v>
          </cell>
        </row>
        <row r="3">
          <cell r="J3">
            <v>6056673</v>
          </cell>
          <cell r="K3" t="str">
            <v>CUCITRICE ROMA STAR6 BIANCA</v>
          </cell>
          <cell r="L3" t="str">
            <v>RO.MA (Romeo Maestri)</v>
          </cell>
          <cell r="M3" t="str">
            <v>STAR6</v>
          </cell>
        </row>
        <row r="4">
          <cell r="J4">
            <v>5770583</v>
          </cell>
          <cell r="K4" t="str">
            <v>§DISPENSER NASTRO ADES.72LEBEZ ROSSO</v>
          </cell>
          <cell r="L4" t="str">
            <v>LEBEZ</v>
          </cell>
          <cell r="M4" t="str">
            <v>72R</v>
          </cell>
        </row>
        <row r="5">
          <cell r="J5">
            <v>5761491</v>
          </cell>
          <cell r="K5" t="str">
            <v>§LEVAPUNTI 1164LEBEZ</v>
          </cell>
          <cell r="L5" t="str">
            <v>LEBEZ</v>
          </cell>
          <cell r="M5">
            <v>1164</v>
          </cell>
        </row>
        <row r="6">
          <cell r="J6">
            <v>5819387</v>
          </cell>
          <cell r="K6" t="str">
            <v>§MATITA FABER C.737 BICOL.SOTTILE R/B</v>
          </cell>
          <cell r="L6" t="str">
            <v>FABER CASTELL</v>
          </cell>
          <cell r="M6" t="str">
            <v>C737</v>
          </cell>
        </row>
        <row r="7">
          <cell r="J7">
            <v>5819321</v>
          </cell>
          <cell r="K7" t="str">
            <v>§ROLLER BALL FABER C. 0.7MM BLU GRIP</v>
          </cell>
          <cell r="L7" t="str">
            <v>FABER CASTELL</v>
          </cell>
          <cell r="M7">
            <v>140651</v>
          </cell>
        </row>
        <row r="8">
          <cell r="J8">
            <v>5819319</v>
          </cell>
          <cell r="K8" t="str">
            <v>§ROLLER BALL FABER C.0.7MM NERO GRIP</v>
          </cell>
          <cell r="L8" t="str">
            <v>FABER CASTELL</v>
          </cell>
          <cell r="M8">
            <v>140699</v>
          </cell>
        </row>
        <row r="9">
          <cell r="J9">
            <v>5819332</v>
          </cell>
          <cell r="K9" t="str">
            <v>§ROLLER BALL FABER C.0.7MM ROSSO GRIP</v>
          </cell>
          <cell r="L9" t="str">
            <v>FABER CASTELL</v>
          </cell>
          <cell r="M9">
            <v>140621</v>
          </cell>
        </row>
        <row r="10">
          <cell r="J10">
            <v>160877</v>
          </cell>
          <cell r="K10" t="str">
            <v>PERFORATORE LEITZ 5038 16 FOGLI NER</v>
          </cell>
          <cell r="L10" t="str">
            <v>LEITZ</v>
          </cell>
          <cell r="M10" t="str">
            <v>LEITZ 5138</v>
          </cell>
        </row>
        <row r="11">
          <cell r="J11">
            <v>5002545</v>
          </cell>
          <cell r="K11" t="str">
            <v>C5000 PUNTI LYRECO 26/6</v>
          </cell>
          <cell r="L11" t="str">
            <v>LYRECO</v>
          </cell>
          <cell r="M11" t="str">
            <v>LYRECO 5002545</v>
          </cell>
        </row>
        <row r="12">
          <cell r="J12">
            <v>3779591</v>
          </cell>
          <cell r="K12" t="str">
            <v>C2000 PUNTI LYRECO 21/4</v>
          </cell>
          <cell r="L12" t="str">
            <v>LYRECO</v>
          </cell>
          <cell r="M12" t="str">
            <v>LYRECO 3779591</v>
          </cell>
        </row>
        <row r="13">
          <cell r="J13">
            <v>6062344</v>
          </cell>
          <cell r="K13" t="str">
            <v>C500 BUSTE SPRINT FSC S/F 110X230MM 90GR</v>
          </cell>
          <cell r="L13" t="str">
            <v>BLASETTI</v>
          </cell>
          <cell r="M13" t="str">
            <v>SPRINT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o ordine"/>
    </sheetNames>
    <sheetDataSet>
      <sheetData sheetId="0">
        <row r="1">
          <cell r="O1" t="str">
            <v>ALTERNATIVE Più ECONOMICA RISPETTO AL FILE DI GARA</v>
          </cell>
        </row>
        <row r="2">
          <cell r="O2" t="str">
            <v>CODICE LYRECO</v>
          </cell>
          <cell r="P2" t="str">
            <v>DESCRIZIONE</v>
          </cell>
          <cell r="Q2" t="str">
            <v>MARCA OFFERTA</v>
          </cell>
          <cell r="R2" t="str">
            <v>CONFEZ MINIMO ACQUISTABILE</v>
          </cell>
          <cell r="S2" t="str">
            <v>PREZZO RIFERITO AL CONFEZIONAMENTO LYRECO</v>
          </cell>
          <cell r="T2" t="str">
            <v>CONF RICHIESTE</v>
          </cell>
          <cell r="U2" t="str">
            <v>TOTALE</v>
          </cell>
          <cell r="V2" t="str">
            <v>TOTALE COMPLESSIVO ORDINE</v>
          </cell>
          <cell r="W2" t="str">
            <v>LINK IMMAGINI</v>
          </cell>
        </row>
        <row r="3">
          <cell r="V3">
            <v>0</v>
          </cell>
        </row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O7">
            <v>316741</v>
          </cell>
          <cell r="P7" t="str">
            <v>SPUGNETTA BAGNA DITA DIAMETRO 80MM</v>
          </cell>
          <cell r="Q7" t="str">
            <v>LYRECO</v>
          </cell>
          <cell r="R7" t="str">
            <v>UNITà</v>
          </cell>
          <cell r="S7">
            <v>1.19</v>
          </cell>
          <cell r="U7">
            <v>0</v>
          </cell>
          <cell r="V7">
            <v>0</v>
          </cell>
          <cell r="W7" t="str">
            <v>http://www2.lyreco.com/staticwebshop/pictures/images/200px/316741.jpg</v>
          </cell>
        </row>
        <row r="8">
          <cell r="O8">
            <v>5798497</v>
          </cell>
          <cell r="P8" t="str">
            <v>§PORTAPENNE BICCH.ARDA TRAS.BLU</v>
          </cell>
          <cell r="Q8" t="str">
            <v>ARDA</v>
          </cell>
          <cell r="R8" t="str">
            <v>UNITà</v>
          </cell>
          <cell r="S8">
            <v>0.78</v>
          </cell>
          <cell r="U8">
            <v>0</v>
          </cell>
          <cell r="V8">
            <v>0</v>
          </cell>
          <cell r="W8" t="str">
            <v>http://www2.lyreco.com/staticwebshop/pictures/images0005/200px/5798497.jpg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O13">
            <v>3336066</v>
          </cell>
          <cell r="P13" t="str">
            <v>BLOCCO LYRECO B SPIR A4 80FG QUA 5X5 MM</v>
          </cell>
          <cell r="Q13" t="str">
            <v>LYRECO</v>
          </cell>
          <cell r="R13" t="str">
            <v>UNITà</v>
          </cell>
          <cell r="S13">
            <v>0.78</v>
          </cell>
          <cell r="U13">
            <v>0</v>
          </cell>
          <cell r="V13">
            <v>0</v>
          </cell>
          <cell r="W13" t="str">
            <v>http://www2.lyreco.com/staticwebshop/pictures/images/200px/3336066.jpg</v>
          </cell>
        </row>
        <row r="14">
          <cell r="U14">
            <v>0</v>
          </cell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O17">
            <v>229829</v>
          </cell>
          <cell r="P17" t="str">
            <v>C500 BUSTE SACCO 250X353MM 80G BIA</v>
          </cell>
          <cell r="Q17" t="str">
            <v>I.P.C</v>
          </cell>
          <cell r="R17" t="str">
            <v>CONF 500</v>
          </cell>
          <cell r="S17">
            <v>24.5</v>
          </cell>
          <cell r="U17">
            <v>0</v>
          </cell>
          <cell r="V17">
            <v>0</v>
          </cell>
          <cell r="W17" t="str">
            <v>http://www2.lyreco.com/staticwebshop/pictures/images0005/200px/229829.jpg</v>
          </cell>
        </row>
        <row r="18">
          <cell r="U18">
            <v>0</v>
          </cell>
          <cell r="V18">
            <v>0</v>
          </cell>
        </row>
        <row r="19">
          <cell r="U19">
            <v>0</v>
          </cell>
          <cell r="V19">
            <v>0</v>
          </cell>
        </row>
        <row r="20">
          <cell r="O20">
            <v>318042</v>
          </cell>
          <cell r="P20" t="str">
            <v>C25 BUSTE A U LYRECO BUDGET A4 130M</v>
          </cell>
          <cell r="Q20" t="str">
            <v>LYRECO</v>
          </cell>
          <cell r="R20" t="str">
            <v>CONF  25</v>
          </cell>
          <cell r="S20">
            <v>1.45</v>
          </cell>
          <cell r="U20">
            <v>0</v>
          </cell>
          <cell r="V20">
            <v>0</v>
          </cell>
          <cell r="W20" t="str">
            <v>http://www2.lyreco.com/staticwebshop/pictures/images/200px/318042.jpg</v>
          </cell>
        </row>
        <row r="21">
          <cell r="O21">
            <v>759898</v>
          </cell>
          <cell r="P21" t="str">
            <v>C100 BUSTE PERF UNI LYRECO 22X30 ANTIRIF</v>
          </cell>
          <cell r="Q21" t="str">
            <v>LYRECO</v>
          </cell>
          <cell r="R21" t="str">
            <v>CONF 100</v>
          </cell>
          <cell r="S21">
            <v>3.5</v>
          </cell>
          <cell r="U21">
            <v>0</v>
          </cell>
          <cell r="V21">
            <v>0</v>
          </cell>
          <cell r="W21" t="str">
            <v>http://www2.lyreco.com/staticwebshop/pictures/images/200px/759898.jpg</v>
          </cell>
        </row>
        <row r="22">
          <cell r="O22">
            <v>162737</v>
          </cell>
          <cell r="P22" t="str">
            <v>CALCOLATRICE STAMPANTE CASIO HR-8L TEC</v>
          </cell>
          <cell r="Q22" t="str">
            <v>CASIO</v>
          </cell>
          <cell r="R22" t="str">
            <v>UNITà</v>
          </cell>
          <cell r="S22">
            <v>15.6</v>
          </cell>
          <cell r="U22">
            <v>0</v>
          </cell>
          <cell r="V22">
            <v>0</v>
          </cell>
          <cell r="W22" t="str">
            <v>http://www2.lyreco.com/staticwebshop/pictures/images0005/200px/162737.jpg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O26">
            <v>1237117</v>
          </cell>
          <cell r="P26" t="str">
            <v>C50 CARTELLE SOSPESE ARMADIO 330MM U-3</v>
          </cell>
          <cell r="Q26" t="str">
            <v>LYRECO</v>
          </cell>
          <cell r="R26" t="str">
            <v>CONF 50</v>
          </cell>
          <cell r="S26">
            <v>19</v>
          </cell>
          <cell r="U26">
            <v>0</v>
          </cell>
          <cell r="V26">
            <v>0</v>
          </cell>
          <cell r="W26" t="str">
            <v>http://www2.lyreco.com/staticwebshop/pictures/images0005/200px/1237117.jpg</v>
          </cell>
        </row>
        <row r="27">
          <cell r="O27">
            <v>1237072</v>
          </cell>
          <cell r="P27" t="str">
            <v>C50 CARTELLE SOSP ARMADIO 330MM-V</v>
          </cell>
          <cell r="Q27" t="str">
            <v>LYRECO</v>
          </cell>
          <cell r="R27" t="str">
            <v>CONF 50</v>
          </cell>
          <cell r="S27">
            <v>14.8</v>
          </cell>
          <cell r="U27">
            <v>0</v>
          </cell>
          <cell r="V27">
            <v>0</v>
          </cell>
          <cell r="W27" t="str">
            <v>http://www2.lyreco.com/staticwebshop/pictures/images0005/200px/1237072.jpg</v>
          </cell>
        </row>
        <row r="28">
          <cell r="O28">
            <v>1236978</v>
          </cell>
          <cell r="P28" t="str">
            <v>C50 CARTELLE SOSP CASSETTO 390MM U-3 ARA</v>
          </cell>
          <cell r="Q28" t="str">
            <v>LYRECO</v>
          </cell>
          <cell r="R28" t="str">
            <v>CONF 50</v>
          </cell>
          <cell r="S28">
            <v>19</v>
          </cell>
          <cell r="U28">
            <v>0</v>
          </cell>
          <cell r="V28">
            <v>0</v>
          </cell>
          <cell r="W28" t="str">
            <v>http://www2.lyreco.com/staticwebshop/pictures/images0005/200px/1236978.jpg</v>
          </cell>
        </row>
        <row r="29">
          <cell r="O29">
            <v>1236991</v>
          </cell>
          <cell r="P29" t="str">
            <v>C50 CARTELLE SOSP CASSETTO 390MM-V ARA</v>
          </cell>
          <cell r="Q29" t="str">
            <v>LYRECO</v>
          </cell>
          <cell r="R29" t="str">
            <v>CONF 50</v>
          </cell>
          <cell r="S29">
            <v>14.8</v>
          </cell>
          <cell r="U29">
            <v>0</v>
          </cell>
          <cell r="V29">
            <v>0</v>
          </cell>
          <cell r="W29" t="str">
            <v>http://www2.lyreco.com/staticwebshop/pictures/images0005/200px/1236991.jpg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O38">
            <v>318714</v>
          </cell>
          <cell r="P38" t="str">
            <v>C10 CARTELLE LYRECO 3 LEMBI C/ELAST BLU</v>
          </cell>
          <cell r="Q38" t="str">
            <v>LYRECO</v>
          </cell>
          <cell r="R38" t="str">
            <v>CONF 10</v>
          </cell>
          <cell r="S38">
            <v>3.83</v>
          </cell>
          <cell r="U38">
            <v>0</v>
          </cell>
          <cell r="V38">
            <v>0</v>
          </cell>
          <cell r="W38" t="str">
            <v>http://www2.lyreco.com/staticwebshop/pictures/images/200px/318714.jpg</v>
          </cell>
        </row>
        <row r="39">
          <cell r="O39">
            <v>318725</v>
          </cell>
          <cell r="P39" t="str">
            <v>C10 CARTELLE LYRECO 3 LEMBI C/ELAST RO</v>
          </cell>
          <cell r="Q39" t="str">
            <v>LYRECO</v>
          </cell>
          <cell r="R39" t="str">
            <v>CONF 10</v>
          </cell>
          <cell r="S39">
            <v>3.83</v>
          </cell>
          <cell r="U39">
            <v>0</v>
          </cell>
          <cell r="V39">
            <v>0</v>
          </cell>
          <cell r="W39" t="str">
            <v>http://www2.lyreco.com/staticwebshop/pictures/images/200px/318725.jpg</v>
          </cell>
        </row>
        <row r="40">
          <cell r="O40">
            <v>318703</v>
          </cell>
          <cell r="P40" t="str">
            <v>C10 CARTELLE LYRECO 3 LEMBI C/ELAST VRD</v>
          </cell>
          <cell r="Q40" t="str">
            <v>LYRECO</v>
          </cell>
          <cell r="R40" t="str">
            <v>CONF 10</v>
          </cell>
          <cell r="S40">
            <v>3.83</v>
          </cell>
          <cell r="U40">
            <v>0</v>
          </cell>
          <cell r="V40">
            <v>0</v>
          </cell>
          <cell r="W40" t="str">
            <v>http://www2.lyreco.com/staticwebshop/pictures/images/200px/318703.jpg</v>
          </cell>
        </row>
        <row r="41">
          <cell r="O41">
            <v>318166</v>
          </cell>
          <cell r="P41" t="str">
            <v>C100 BUSTE A L LYRECO BUDGET 22X30 TRASP</v>
          </cell>
          <cell r="Q41" t="str">
            <v>LYRECO</v>
          </cell>
          <cell r="R41" t="str">
            <v>CONF 100</v>
          </cell>
          <cell r="S41">
            <v>3.4</v>
          </cell>
          <cell r="U41">
            <v>0</v>
          </cell>
          <cell r="V41">
            <v>0</v>
          </cell>
          <cell r="W41" t="str">
            <v>http://www2.lyreco.com/staticwebshop/pictures/images/200px/318166.jpg</v>
          </cell>
        </row>
        <row r="42">
          <cell r="V42">
            <v>0</v>
          </cell>
        </row>
        <row r="43">
          <cell r="O43">
            <v>2810263</v>
          </cell>
          <cell r="P43" t="str">
            <v>C100 CD-R LYRECO 80MIN 700MB SPINDLE 52X</v>
          </cell>
          <cell r="Q43" t="str">
            <v>LYRECO</v>
          </cell>
          <cell r="R43" t="str">
            <v>CONF 100</v>
          </cell>
          <cell r="S43">
            <v>10.8</v>
          </cell>
          <cell r="U43">
            <v>0</v>
          </cell>
          <cell r="V43">
            <v>0</v>
          </cell>
          <cell r="W43" t="str">
            <v>http://www2.lyreco.com/staticwebshop/pictures/images/200px/2810263.jpg</v>
          </cell>
        </row>
        <row r="44">
          <cell r="O44">
            <v>3044934</v>
          </cell>
          <cell r="P44" t="str">
            <v>C10 CD-RW LYRECO 80MIN 700MB HIGH SPEED</v>
          </cell>
          <cell r="Q44" t="str">
            <v>LYRECO</v>
          </cell>
          <cell r="R44" t="str">
            <v>CONF 10</v>
          </cell>
          <cell r="S44">
            <v>4.1</v>
          </cell>
          <cell r="U44">
            <v>0</v>
          </cell>
          <cell r="V44">
            <v>0</v>
          </cell>
          <cell r="W44" t="str">
            <v>http://www2.lyreco.com/staticwebshop/pictures/images/200px/3044934.jpg</v>
          </cell>
        </row>
        <row r="45">
          <cell r="V45">
            <v>0</v>
          </cell>
        </row>
        <row r="46">
          <cell r="O46">
            <v>112531</v>
          </cell>
          <cell r="P46" t="str">
            <v>CESTINO ECOLINE CEP 237 CAPAC. 16LT BLU</v>
          </cell>
          <cell r="Q46" t="str">
            <v>CEP</v>
          </cell>
          <cell r="R46" t="str">
            <v>UNITà</v>
          </cell>
          <cell r="S46">
            <v>1.24</v>
          </cell>
          <cell r="U46">
            <v>0</v>
          </cell>
          <cell r="V46">
            <v>0</v>
          </cell>
          <cell r="W46" t="str">
            <v>http://www2.lyreco.com/staticwebshop/pictures/images0005/200px/112531.jpg</v>
          </cell>
        </row>
        <row r="47">
          <cell r="O47">
            <v>126629</v>
          </cell>
          <cell r="P47" t="str">
            <v>CESTINO ECOLINE CEP 237 CAPAC. 16LT NERO</v>
          </cell>
          <cell r="Q47" t="str">
            <v>CEP</v>
          </cell>
          <cell r="R47" t="str">
            <v>UNITà</v>
          </cell>
          <cell r="S47">
            <v>1.24</v>
          </cell>
          <cell r="U47">
            <v>0</v>
          </cell>
          <cell r="V47">
            <v>0</v>
          </cell>
          <cell r="W47" t="str">
            <v>http://www2.lyreco.com/staticwebshop/pictures/images0005/200px/126629.jpg</v>
          </cell>
        </row>
        <row r="48">
          <cell r="O48">
            <v>128912</v>
          </cell>
          <cell r="P48" t="str">
            <v>STICK DI COLLA LYRECO 40 GR.</v>
          </cell>
          <cell r="Q48" t="str">
            <v>LYRECO</v>
          </cell>
          <cell r="R48" t="str">
            <v>UNITà</v>
          </cell>
          <cell r="S48">
            <v>0.68</v>
          </cell>
          <cell r="U48">
            <v>0</v>
          </cell>
          <cell r="V48">
            <v>0</v>
          </cell>
          <cell r="W48" t="str">
            <v>http://www2.lyreco.com/staticwebshop/pictures/images0005/200px/128912.jpg</v>
          </cell>
        </row>
        <row r="49">
          <cell r="O49">
            <v>128901</v>
          </cell>
          <cell r="P49" t="str">
            <v>STICK DI COLLA LYRECO 20 GR</v>
          </cell>
          <cell r="Q49" t="str">
            <v>LYRECO</v>
          </cell>
          <cell r="R49" t="str">
            <v>UNITà</v>
          </cell>
          <cell r="S49">
            <v>0.35</v>
          </cell>
          <cell r="U49">
            <v>0</v>
          </cell>
          <cell r="V49">
            <v>0</v>
          </cell>
          <cell r="W49" t="str">
            <v>http://www2.lyreco.com/staticwebshop/pictures/images0005/200px/128901.jpg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U54">
            <v>0</v>
          </cell>
          <cell r="V54">
            <v>0</v>
          </cell>
        </row>
        <row r="55">
          <cell r="V55">
            <v>0</v>
          </cell>
        </row>
        <row r="56">
          <cell r="O56">
            <v>101681</v>
          </cell>
          <cell r="P56" t="str">
            <v>CUCITRICE LYRECO HD80 GRANDI SPESSORI</v>
          </cell>
          <cell r="Q56" t="str">
            <v>LYRECO</v>
          </cell>
          <cell r="R56" t="str">
            <v>UNITà</v>
          </cell>
          <cell r="S56">
            <v>7.2</v>
          </cell>
          <cell r="U56">
            <v>0</v>
          </cell>
          <cell r="V56">
            <v>0</v>
          </cell>
          <cell r="W56" t="str">
            <v>http://www2.lyreco.com/staticwebshop/pictures/images0005/200px/101681.jpg</v>
          </cell>
        </row>
        <row r="57">
          <cell r="O57">
            <v>4984643</v>
          </cell>
          <cell r="P57" t="str">
            <v>CUCITRICE ELETTRICA RAPID 5025E</v>
          </cell>
          <cell r="Q57" t="str">
            <v>RAPID</v>
          </cell>
          <cell r="R57" t="str">
            <v>UNITà</v>
          </cell>
          <cell r="S57">
            <v>99</v>
          </cell>
          <cell r="U57">
            <v>0</v>
          </cell>
          <cell r="V57">
            <v>0</v>
          </cell>
          <cell r="W57" t="str">
            <v>http://www2.lyreco.com/staticwebshop/pictures/images/200px/4984643.jpg</v>
          </cell>
        </row>
        <row r="58">
          <cell r="O58">
            <v>5838736</v>
          </cell>
          <cell r="P58" t="str">
            <v>§CUSCINETTO KORES X TIM.GOMMA 7X11 NE</v>
          </cell>
          <cell r="Q58" t="str">
            <v>KORES</v>
          </cell>
          <cell r="R58" t="str">
            <v>UNITà</v>
          </cell>
          <cell r="S58">
            <v>0.85</v>
          </cell>
          <cell r="U58">
            <v>0</v>
          </cell>
          <cell r="V58">
            <v>0</v>
          </cell>
        </row>
        <row r="59">
          <cell r="O59">
            <v>5838703</v>
          </cell>
          <cell r="P59" t="str">
            <v>§CUSCINETTO KORES X TIM.GOMMA 7X11 BLU</v>
          </cell>
          <cell r="Q59" t="str">
            <v>KORES</v>
          </cell>
          <cell r="R59" t="str">
            <v>UNITà</v>
          </cell>
          <cell r="S59">
            <v>0.85</v>
          </cell>
          <cell r="U59">
            <v>0</v>
          </cell>
          <cell r="V59">
            <v>0</v>
          </cell>
          <cell r="W59" t="str">
            <v>http://www2.lyreco.com/staticwebshop/pictures/images0005/200px/5838703.jpg</v>
          </cell>
        </row>
        <row r="60">
          <cell r="O60">
            <v>2793525</v>
          </cell>
          <cell r="P60" t="str">
            <v>CUTTER LYRECO 9MM BLU</v>
          </cell>
          <cell r="Q60" t="str">
            <v>LYRECO</v>
          </cell>
          <cell r="R60" t="str">
            <v>UNITà</v>
          </cell>
          <cell r="S60">
            <v>2.01</v>
          </cell>
          <cell r="U60">
            <v>0</v>
          </cell>
          <cell r="V60">
            <v>0</v>
          </cell>
          <cell r="W60" t="str">
            <v>http://www2.lyreco.com/staticwebshop/pictures/images/200px/2793525.jpg</v>
          </cell>
        </row>
        <row r="61">
          <cell r="O61">
            <v>4150675</v>
          </cell>
          <cell r="P61" t="str">
            <v>CUTTER PLASTICA LAMA DA 9MM</v>
          </cell>
          <cell r="Q61" t="str">
            <v>LYRECO</v>
          </cell>
          <cell r="R61" t="str">
            <v>UNITà</v>
          </cell>
          <cell r="S61">
            <v>0.25</v>
          </cell>
          <cell r="U61">
            <v>0</v>
          </cell>
          <cell r="V61">
            <v>0</v>
          </cell>
          <cell r="W61" t="str">
            <v>http://www2.lyreco.com/staticwebshop/pictures/images/200px/4150675.jpg</v>
          </cell>
        </row>
        <row r="62">
          <cell r="O62">
            <v>5763588</v>
          </cell>
          <cell r="P62" t="str">
            <v>§C10 LAME LB10NIJI</v>
          </cell>
          <cell r="Q62" t="str">
            <v>NIJI ITALIANA</v>
          </cell>
          <cell r="R62" t="str">
            <v>CONF 10</v>
          </cell>
          <cell r="S62">
            <v>3.07</v>
          </cell>
          <cell r="U62">
            <v>0</v>
          </cell>
          <cell r="V62">
            <v>0</v>
          </cell>
          <cell r="W62" t="str">
            <v>http://www2.lyreco.com/staticwebshop/pictures/images0005/200px/5763588.jpg</v>
          </cell>
        </row>
        <row r="63">
          <cell r="V63">
            <v>0</v>
          </cell>
        </row>
        <row r="64">
          <cell r="O64">
            <v>1000894</v>
          </cell>
          <cell r="P64" t="str">
            <v>RIGA IN PLASTICA LYRECO 20 CM</v>
          </cell>
          <cell r="Q64" t="str">
            <v>LYRECO</v>
          </cell>
          <cell r="R64" t="str">
            <v>UNITà</v>
          </cell>
          <cell r="S64">
            <v>0.07</v>
          </cell>
          <cell r="U64">
            <v>0</v>
          </cell>
          <cell r="V64">
            <v>0</v>
          </cell>
          <cell r="W64" t="str">
            <v>http://www2.lyreco.com/staticwebshop/pictures/images/200px/1000894.jpg</v>
          </cell>
        </row>
        <row r="65">
          <cell r="O65">
            <v>333944</v>
          </cell>
          <cell r="P65" t="str">
            <v>RIGA IN PLASTICA LYRECO 30CM</v>
          </cell>
          <cell r="Q65" t="str">
            <v>LYRECO</v>
          </cell>
          <cell r="R65" t="str">
            <v>UNITà</v>
          </cell>
          <cell r="S65">
            <v>0.11</v>
          </cell>
          <cell r="U65">
            <v>0</v>
          </cell>
          <cell r="V65">
            <v>0</v>
          </cell>
          <cell r="W65" t="str">
            <v>http://www2.lyreco.com/staticwebshop/pictures/images/200px/333944.jpg</v>
          </cell>
        </row>
        <row r="66">
          <cell r="O66">
            <v>316901</v>
          </cell>
          <cell r="P66" t="str">
            <v>DISPENSER PICCOLO LYRECO NER-NASTR 19X33</v>
          </cell>
          <cell r="Q66" t="str">
            <v>LYRECO</v>
          </cell>
          <cell r="R66" t="str">
            <v>UNITà</v>
          </cell>
          <cell r="S66">
            <v>1.5</v>
          </cell>
          <cell r="U66">
            <v>0</v>
          </cell>
          <cell r="V66">
            <v>0</v>
          </cell>
          <cell r="W66" t="str">
            <v>http://www2.lyreco.com/staticwebshop/pictures/images/200px/316901.jpg</v>
          </cell>
        </row>
        <row r="67">
          <cell r="V67">
            <v>0</v>
          </cell>
        </row>
        <row r="68">
          <cell r="O68">
            <v>105002</v>
          </cell>
          <cell r="P68" t="str">
            <v>C200 ANELLI PLASTICI X RILEG 6MM NERI</v>
          </cell>
          <cell r="Q68" t="str">
            <v>LYRECO</v>
          </cell>
          <cell r="R68" t="str">
            <v>CONF 200</v>
          </cell>
          <cell r="S68">
            <v>6.4</v>
          </cell>
          <cell r="U68">
            <v>0</v>
          </cell>
          <cell r="V68">
            <v>0</v>
          </cell>
          <cell r="W68" t="str">
            <v>http://www2.lyreco.com/staticwebshop/pictures/images0005/200px/105002.jpg</v>
          </cell>
        </row>
        <row r="69">
          <cell r="O69">
            <v>105046</v>
          </cell>
          <cell r="P69" t="str">
            <v>C200 ANELLI PLASTICI X RILEG 4,5MM NERI</v>
          </cell>
          <cell r="Q69" t="str">
            <v>LYRECO</v>
          </cell>
          <cell r="R69" t="str">
            <v>CONF 200</v>
          </cell>
          <cell r="S69">
            <v>6.4</v>
          </cell>
          <cell r="U69">
            <v>0</v>
          </cell>
          <cell r="V69">
            <v>0</v>
          </cell>
          <cell r="W69" t="str">
            <v>http://www2.lyreco.com/staticwebshop/pictures/images0005/200px/105046.jpg</v>
          </cell>
        </row>
        <row r="70">
          <cell r="O70">
            <v>105024</v>
          </cell>
          <cell r="P70" t="str">
            <v>C100 ANELLI PLASTICI X RILEG 8MM NERI</v>
          </cell>
          <cell r="Q70" t="str">
            <v>LYRECO</v>
          </cell>
          <cell r="R70" t="str">
            <v>CONF 100</v>
          </cell>
          <cell r="S70">
            <v>3.5</v>
          </cell>
          <cell r="U70">
            <v>0</v>
          </cell>
          <cell r="V70">
            <v>0</v>
          </cell>
          <cell r="W70" t="str">
            <v>http://www2.lyreco.com/staticwebshop/pictures/images0005/200px/105024.jpg</v>
          </cell>
        </row>
        <row r="71">
          <cell r="O71">
            <v>3044397</v>
          </cell>
          <cell r="P71" t="str">
            <v>C50 DVD+R LYRECO 4,7GB SPINDLE</v>
          </cell>
          <cell r="Q71" t="str">
            <v>LYRECO</v>
          </cell>
          <cell r="R71" t="str">
            <v>CONF 50</v>
          </cell>
          <cell r="S71">
            <v>8.8</v>
          </cell>
          <cell r="U71">
            <v>0</v>
          </cell>
          <cell r="V71">
            <v>0</v>
          </cell>
          <cell r="W71" t="str">
            <v>http://www2.lyreco.com/staticwebshop/pictures/images/200px/3044397.jpg</v>
          </cell>
        </row>
        <row r="72">
          <cell r="U72">
            <v>0</v>
          </cell>
          <cell r="V72">
            <v>0</v>
          </cell>
        </row>
        <row r="73">
          <cell r="O73">
            <v>2795613</v>
          </cell>
          <cell r="P73" t="str">
            <v>C10 DVD+RW LYRECO 4,7GB 4X</v>
          </cell>
          <cell r="Q73" t="str">
            <v>LYRECO</v>
          </cell>
          <cell r="R73" t="str">
            <v>CONF 10</v>
          </cell>
          <cell r="S73">
            <v>5.2</v>
          </cell>
          <cell r="U73">
            <v>0</v>
          </cell>
          <cell r="V73">
            <v>0</v>
          </cell>
          <cell r="W73" t="str">
            <v>http://www2.lyreco.com/staticwebshop/pictures/images/200px/2795613.jpg</v>
          </cell>
        </row>
        <row r="74">
          <cell r="O74">
            <v>3044411</v>
          </cell>
          <cell r="P74" t="str">
            <v>C50 DVD-R LYRECO 4,7GB SPINDLE</v>
          </cell>
          <cell r="Q74" t="str">
            <v>LYRECO</v>
          </cell>
          <cell r="R74" t="str">
            <v>CONF 50</v>
          </cell>
          <cell r="S74">
            <v>10.8</v>
          </cell>
          <cell r="U74">
            <v>0</v>
          </cell>
          <cell r="V74">
            <v>0</v>
          </cell>
          <cell r="W74" t="str">
            <v>http://www2.lyreco.com/staticwebshop/pictures/images/200px/3044411.jpg</v>
          </cell>
        </row>
        <row r="75">
          <cell r="O75">
            <v>2795599</v>
          </cell>
          <cell r="P75" t="str">
            <v>C10 DVD-RW LYRECO 4,7GB 4X</v>
          </cell>
          <cell r="Q75" t="str">
            <v>LYRECO</v>
          </cell>
          <cell r="R75" t="str">
            <v>CONF 10</v>
          </cell>
          <cell r="S75">
            <v>5.2</v>
          </cell>
          <cell r="U75">
            <v>0</v>
          </cell>
          <cell r="V75">
            <v>0</v>
          </cell>
          <cell r="W75" t="str">
            <v>http://www2.lyreco.com/staticwebshop/pictures/images/200px/2795599.jpg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O81">
            <v>150601</v>
          </cell>
          <cell r="P81" t="str">
            <v>EVIDENZIATORE LYRECO BUDGET GIALLO</v>
          </cell>
          <cell r="Q81" t="str">
            <v>LYRECO</v>
          </cell>
          <cell r="R81" t="str">
            <v>UNITà</v>
          </cell>
          <cell r="S81">
            <v>0.25</v>
          </cell>
          <cell r="U81">
            <v>0</v>
          </cell>
          <cell r="V81">
            <v>0</v>
          </cell>
          <cell r="W81" t="str">
            <v>http://www2.lyreco.com/staticwebshop/pictures/images0005/200px/150601.jpg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O92">
            <v>1493167</v>
          </cell>
          <cell r="P92" t="str">
            <v>C1000 FERMAGLI LYRECO B 25MM APPUNTITI</v>
          </cell>
          <cell r="Q92" t="str">
            <v>LYRECO</v>
          </cell>
          <cell r="R92" t="str">
            <v>CONF 1000</v>
          </cell>
          <cell r="S92">
            <v>0.82</v>
          </cell>
          <cell r="U92">
            <v>0</v>
          </cell>
          <cell r="V92">
            <v>0</v>
          </cell>
          <cell r="W92" t="str">
            <v>http://www2.lyreco.com/staticwebshop/pictures/images/200px/1493167.jpg</v>
          </cell>
        </row>
        <row r="93">
          <cell r="O93">
            <v>103107</v>
          </cell>
          <cell r="P93" t="str">
            <v>C1000 FERMAGLI LYRECO B 32MM APPUNTITI</v>
          </cell>
          <cell r="Q93" t="str">
            <v>LYRECO</v>
          </cell>
          <cell r="R93" t="str">
            <v>CONF 1000</v>
          </cell>
          <cell r="S93">
            <v>0.95</v>
          </cell>
          <cell r="U93">
            <v>0</v>
          </cell>
          <cell r="V93">
            <v>0</v>
          </cell>
          <cell r="W93" t="str">
            <v>http://www2.lyreco.com/staticwebshop/pictures/images/200px/103107.jpg</v>
          </cell>
        </row>
        <row r="94">
          <cell r="V94">
            <v>0</v>
          </cell>
        </row>
        <row r="95">
          <cell r="O95">
            <v>1000859</v>
          </cell>
          <cell r="P95" t="str">
            <v>FORBICI LYRECO BUDGET SIMMETRICHE 21,5CM</v>
          </cell>
          <cell r="Q95" t="str">
            <v>LYRECO</v>
          </cell>
          <cell r="R95" t="str">
            <v>UNITà</v>
          </cell>
          <cell r="S95">
            <v>1.2</v>
          </cell>
          <cell r="U95">
            <v>0</v>
          </cell>
          <cell r="V95">
            <v>0</v>
          </cell>
          <cell r="W95" t="str">
            <v>http://www2.lyreco.com/staticwebshop/pictures/images0005/200px/1000859.jpg</v>
          </cell>
        </row>
        <row r="96">
          <cell r="O96">
            <v>144405</v>
          </cell>
          <cell r="P96" t="str">
            <v>GOMMA PER MATITA LYRECO</v>
          </cell>
          <cell r="Q96" t="str">
            <v>LYRECO</v>
          </cell>
          <cell r="R96" t="str">
            <v>UNITà</v>
          </cell>
          <cell r="S96">
            <v>0.14</v>
          </cell>
          <cell r="U96">
            <v>0</v>
          </cell>
          <cell r="V96">
            <v>0</v>
          </cell>
          <cell r="W96" t="str">
            <v>http://www2.lyreco.com/staticwebshop/pictures/images0005/200px/144405.jpg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O101">
            <v>169662</v>
          </cell>
          <cell r="P101" t="str">
            <v>LAVAGNA MURALE 90X60 CM BIANCA</v>
          </cell>
          <cell r="Q101" t="str">
            <v>BI-SILQUE</v>
          </cell>
          <cell r="R101" t="str">
            <v>UNITà</v>
          </cell>
          <cell r="S101">
            <v>9.8</v>
          </cell>
          <cell r="U101">
            <v>0</v>
          </cell>
          <cell r="V101">
            <v>0</v>
          </cell>
          <cell r="W101" t="str">
            <v>http://www2.lyreco.com/staticwebshop/pictures/images0005/200px/169662.jpg</v>
          </cell>
        </row>
        <row r="102">
          <cell r="O102">
            <v>216712</v>
          </cell>
          <cell r="P102" t="str">
            <v>LEVAPUNTI A PINZA NICHELATA 1039</v>
          </cell>
          <cell r="Q102" t="str">
            <v>LYRECO</v>
          </cell>
          <cell r="R102" t="str">
            <v>UNITà</v>
          </cell>
          <cell r="S102">
            <v>1.5</v>
          </cell>
          <cell r="U102">
            <v>0</v>
          </cell>
          <cell r="V102">
            <v>0</v>
          </cell>
          <cell r="W102" t="str">
            <v>http://www2.lyreco.com/staticwebshop/pictures/images0005/200px/216712.jpg</v>
          </cell>
        </row>
        <row r="103">
          <cell r="O103">
            <v>126994</v>
          </cell>
          <cell r="P103" t="str">
            <v>C12 LYRECO HB PARTE FINALE NO TEMPERATA</v>
          </cell>
          <cell r="Q103" t="str">
            <v>LYRECO</v>
          </cell>
          <cell r="R103" t="str">
            <v>CONF 12</v>
          </cell>
          <cell r="S103">
            <v>0.24</v>
          </cell>
          <cell r="U103">
            <v>0</v>
          </cell>
          <cell r="V103">
            <v>0</v>
          </cell>
          <cell r="W103" t="str">
            <v>http://www2.lyreco.com/staticwebshop/pictures/images0005/200px/126994.jpg</v>
          </cell>
        </row>
        <row r="104">
          <cell r="V104">
            <v>0</v>
          </cell>
        </row>
        <row r="105">
          <cell r="O105">
            <v>5826325</v>
          </cell>
          <cell r="P105" t="str">
            <v>§C12 MICROMINE KOH 0,5mm HB E205</v>
          </cell>
          <cell r="Q105" t="str">
            <v>KOH.I.NOOR</v>
          </cell>
          <cell r="R105" t="str">
            <v>12 SCATOLE DA 12</v>
          </cell>
          <cell r="S105">
            <v>2.4</v>
          </cell>
          <cell r="U105">
            <v>0</v>
          </cell>
          <cell r="V105">
            <v>0</v>
          </cell>
          <cell r="W105" t="str">
            <v>http://www2.lyreco.com/staticwebshop/pictures/images0005/200px/5826325.jpg</v>
          </cell>
        </row>
        <row r="106">
          <cell r="O106">
            <v>994162</v>
          </cell>
          <cell r="P106" t="str">
            <v>C12 MINE LYRECO 0,7 MM HB</v>
          </cell>
          <cell r="Q106" t="str">
            <v>LYRECO</v>
          </cell>
          <cell r="R106" t="str">
            <v>CONF 12</v>
          </cell>
          <cell r="S106">
            <v>0.31</v>
          </cell>
          <cell r="U106">
            <v>0</v>
          </cell>
          <cell r="V106">
            <v>0</v>
          </cell>
          <cell r="W106" t="str">
            <v>http://www2.lyreco.com/staticwebshop/pictures/images/200px/994162.jpg</v>
          </cell>
        </row>
        <row r="107">
          <cell r="O107">
            <v>1042626</v>
          </cell>
          <cell r="P107" t="str">
            <v>NASTRO ADESIVO TRASP LYRECO BUDGET 15X10</v>
          </cell>
          <cell r="Q107" t="str">
            <v>LYRECO</v>
          </cell>
          <cell r="R107" t="str">
            <v>CONF 10</v>
          </cell>
          <cell r="S107">
            <v>0.8</v>
          </cell>
          <cell r="U107">
            <v>0</v>
          </cell>
          <cell r="V107">
            <v>0</v>
          </cell>
          <cell r="W107" t="str">
            <v>http://www2.lyreco.com/staticwebshop/pictures/images/200px/1042626.jpg</v>
          </cell>
        </row>
        <row r="108">
          <cell r="O108">
            <v>184607</v>
          </cell>
          <cell r="P108" t="str">
            <v>NASTRO ADESIVO TRASP LYRECO BUDGET 19X33</v>
          </cell>
          <cell r="Q108" t="str">
            <v>LYRECO</v>
          </cell>
          <cell r="R108" t="str">
            <v>CONF 8</v>
          </cell>
          <cell r="S108">
            <v>2.24</v>
          </cell>
          <cell r="U108">
            <v>0</v>
          </cell>
          <cell r="V108">
            <v>0</v>
          </cell>
          <cell r="W108" t="str">
            <v>http://www2.lyreco.com/staticwebshop/pictures/images/200px/184607.jpg</v>
          </cell>
        </row>
        <row r="109">
          <cell r="V109">
            <v>0</v>
          </cell>
        </row>
        <row r="110">
          <cell r="O110">
            <v>2519585</v>
          </cell>
          <cell r="P110" t="str">
            <v>C6 NASTRI IMBALLO LYRECO 47 MIC TRASP</v>
          </cell>
          <cell r="Q110" t="str">
            <v>LYRECO</v>
          </cell>
          <cell r="R110" t="str">
            <v>CONF 6</v>
          </cell>
          <cell r="S110">
            <v>4.54</v>
          </cell>
          <cell r="U110">
            <v>0</v>
          </cell>
          <cell r="V110">
            <v>0</v>
          </cell>
          <cell r="W110" t="str">
            <v>http://www2.lyreco.com/staticwebshop/pictures/images/200px/2519585.jpg</v>
          </cell>
        </row>
        <row r="111">
          <cell r="O111">
            <v>237428</v>
          </cell>
          <cell r="P111" t="str">
            <v>NASTRO ADESIVO TELA PLAST 19X2,7 ROSSO</v>
          </cell>
          <cell r="Q111" t="str">
            <v>VIVA</v>
          </cell>
          <cell r="R111" t="str">
            <v>UNITà</v>
          </cell>
          <cell r="S111">
            <v>0.38</v>
          </cell>
          <cell r="U111">
            <v>0</v>
          </cell>
          <cell r="V111">
            <v>0</v>
          </cell>
          <cell r="W111" t="str">
            <v>http://www2.lyreco.com/staticwebshop/pictures/images0005/200px/237428.jpg</v>
          </cell>
        </row>
        <row r="112">
          <cell r="O112">
            <v>3357172</v>
          </cell>
          <cell r="P112" t="str">
            <v>NASTRO ADESIVO TELATO BIANCO 19MM X 2,7M</v>
          </cell>
          <cell r="Q112" t="str">
            <v>VIVA</v>
          </cell>
          <cell r="R112" t="str">
            <v>UNITà</v>
          </cell>
          <cell r="S112">
            <v>0.38</v>
          </cell>
          <cell r="U112">
            <v>0</v>
          </cell>
          <cell r="V112">
            <v>0</v>
          </cell>
          <cell r="W112" t="str">
            <v>http://www2.lyreco.com/staticwebshop/pictures/images0005/200px/3357172.jpg</v>
          </cell>
        </row>
        <row r="113">
          <cell r="O113">
            <v>130772</v>
          </cell>
          <cell r="P113" t="str">
            <v>PENNA A SFERA MICRON BLU PUNTA MEDIA</v>
          </cell>
          <cell r="Q113" t="str">
            <v>LYRECO</v>
          </cell>
          <cell r="R113" t="str">
            <v>UNITà</v>
          </cell>
          <cell r="S113">
            <v>0.04</v>
          </cell>
          <cell r="U113">
            <v>0</v>
          </cell>
          <cell r="V113">
            <v>0</v>
          </cell>
          <cell r="W113" t="str">
            <v>http://www2.lyreco.com/staticwebshop/pictures/images0005/200px/130772.jpg</v>
          </cell>
        </row>
        <row r="114">
          <cell r="O114">
            <v>130783</v>
          </cell>
          <cell r="P114" t="str">
            <v>PENNA A SFERA MICRON ROSSA PUNTA MEDIA</v>
          </cell>
          <cell r="Q114" t="str">
            <v>LYRECO</v>
          </cell>
          <cell r="R114" t="str">
            <v>UNITà</v>
          </cell>
          <cell r="S114">
            <v>0.04</v>
          </cell>
          <cell r="U114">
            <v>0</v>
          </cell>
          <cell r="V114">
            <v>0</v>
          </cell>
          <cell r="W114" t="str">
            <v>http://www2.lyreco.com/staticwebshop/pictures/images0005/200px/130783.jpg</v>
          </cell>
        </row>
        <row r="115">
          <cell r="O115">
            <v>130761</v>
          </cell>
          <cell r="P115" t="str">
            <v>PENNA A SFERA MICRON NERA PUNTA MEDIA</v>
          </cell>
          <cell r="Q115" t="str">
            <v>LYRECO</v>
          </cell>
          <cell r="R115" t="str">
            <v>UNITà</v>
          </cell>
          <cell r="S115">
            <v>0.04</v>
          </cell>
          <cell r="U115">
            <v>0</v>
          </cell>
          <cell r="V115">
            <v>0</v>
          </cell>
          <cell r="W115" t="str">
            <v>http://www2.lyreco.com/staticwebshop/pictures/images0005/200px/130761.jpg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O119">
            <v>993762</v>
          </cell>
          <cell r="P119" t="str">
            <v>ROLLER LYRECO "LIQUID INK" P/MEDIA BLU</v>
          </cell>
          <cell r="Q119" t="str">
            <v>LYRECO</v>
          </cell>
          <cell r="R119" t="str">
            <v>UNITà</v>
          </cell>
          <cell r="S119">
            <v>0.44</v>
          </cell>
          <cell r="U119">
            <v>0</v>
          </cell>
          <cell r="V119">
            <v>0</v>
          </cell>
          <cell r="W119" t="str">
            <v>http://www2.lyreco.com/staticwebshop/pictures/images/200px/993762.jpg</v>
          </cell>
        </row>
        <row r="120">
          <cell r="O120">
            <v>993751</v>
          </cell>
          <cell r="P120" t="str">
            <v>ROLLER LYRECO "LIQUID INK" P/MEDIA NERO</v>
          </cell>
          <cell r="Q120" t="str">
            <v>LYRECO</v>
          </cell>
          <cell r="R120" t="str">
            <v>UNITà</v>
          </cell>
          <cell r="S120">
            <v>0.44</v>
          </cell>
          <cell r="U120">
            <v>0</v>
          </cell>
          <cell r="V120">
            <v>0</v>
          </cell>
          <cell r="W120" t="str">
            <v>http://www2.lyreco.com/staticwebshop/pictures/images/200px/993751.jpg</v>
          </cell>
        </row>
        <row r="121">
          <cell r="O121">
            <v>993773</v>
          </cell>
          <cell r="P121" t="str">
            <v>ROLLER LYRECO LIQUID INK  P/MEDIA RO</v>
          </cell>
          <cell r="Q121" t="str">
            <v>LYRECO</v>
          </cell>
          <cell r="R121" t="str">
            <v>UNITà</v>
          </cell>
          <cell r="S121">
            <v>0.44</v>
          </cell>
          <cell r="U121">
            <v>0</v>
          </cell>
          <cell r="V121">
            <v>0</v>
          </cell>
          <cell r="W121" t="str">
            <v>http://www2.lyreco.com/staticwebshop/pictures/images/200px/993773.jpg</v>
          </cell>
        </row>
        <row r="122">
          <cell r="O122">
            <v>125171</v>
          </cell>
          <cell r="P122" t="str">
            <v>PENNARELLO FINELINER LYRECO FINE BLU</v>
          </cell>
          <cell r="Q122" t="str">
            <v>LYRECO</v>
          </cell>
          <cell r="R122" t="str">
            <v>UNITà</v>
          </cell>
          <cell r="S122">
            <v>0.22</v>
          </cell>
          <cell r="U122">
            <v>0</v>
          </cell>
          <cell r="V122">
            <v>0</v>
          </cell>
          <cell r="W122" t="str">
            <v>http://www2.lyreco.com/staticwebshop/pictures/images0005/200px/125171.jpg</v>
          </cell>
        </row>
        <row r="123">
          <cell r="O123">
            <v>125182</v>
          </cell>
          <cell r="P123" t="str">
            <v>PENNARELLO FINELINER LYRECO FINE ROSSO</v>
          </cell>
          <cell r="Q123" t="str">
            <v>LYRECO</v>
          </cell>
          <cell r="R123" t="str">
            <v>UNITà</v>
          </cell>
          <cell r="S123">
            <v>0.22</v>
          </cell>
          <cell r="U123">
            <v>0</v>
          </cell>
          <cell r="V123">
            <v>0</v>
          </cell>
          <cell r="W123" t="str">
            <v>http://www2.lyreco.com/staticwebshop/pictures/images0005/200px/125182.jpg</v>
          </cell>
        </row>
        <row r="124">
          <cell r="O124">
            <v>125169</v>
          </cell>
          <cell r="P124" t="str">
            <v>PENNARELLO FINELINER LYRECO FINE NERO</v>
          </cell>
          <cell r="Q124" t="str">
            <v>LYRECO</v>
          </cell>
          <cell r="R124" t="str">
            <v>UNITà</v>
          </cell>
          <cell r="S124">
            <v>0.22</v>
          </cell>
          <cell r="U124">
            <v>0</v>
          </cell>
          <cell r="V124">
            <v>0</v>
          </cell>
          <cell r="W124" t="str">
            <v>http://www2.lyreco.com/staticwebshop/pictures/images0005/200px/125169.jpg</v>
          </cell>
        </row>
        <row r="125">
          <cell r="O125">
            <v>125182</v>
          </cell>
          <cell r="P125" t="str">
            <v>PENNARELLO FINELINER LYRECO FINE ROSSO</v>
          </cell>
          <cell r="Q125" t="str">
            <v>LYRECO</v>
          </cell>
          <cell r="R125" t="str">
            <v>UNITà</v>
          </cell>
          <cell r="S125">
            <v>0.22</v>
          </cell>
          <cell r="U125">
            <v>0</v>
          </cell>
          <cell r="V125">
            <v>0</v>
          </cell>
          <cell r="W125" t="str">
            <v>http://www2.lyreco.com/staticwebshop/pictures/images0005/200px/125182.jpg</v>
          </cell>
        </row>
        <row r="126">
          <cell r="U126">
            <v>0</v>
          </cell>
          <cell r="V126">
            <v>0</v>
          </cell>
        </row>
        <row r="127">
          <cell r="U127">
            <v>0</v>
          </cell>
          <cell r="V127">
            <v>0</v>
          </cell>
        </row>
        <row r="128">
          <cell r="U128">
            <v>0</v>
          </cell>
          <cell r="V128">
            <v>0</v>
          </cell>
        </row>
        <row r="129">
          <cell r="O129">
            <v>151114</v>
          </cell>
          <cell r="P129" t="str">
            <v>MARCATORE INDELEBILE LYRECO P.SCALP. BLU</v>
          </cell>
          <cell r="Q129" t="str">
            <v>LYRECO</v>
          </cell>
          <cell r="R129" t="str">
            <v>UNITà</v>
          </cell>
          <cell r="S129">
            <v>0.22</v>
          </cell>
          <cell r="U129">
            <v>0</v>
          </cell>
          <cell r="V129">
            <v>0</v>
          </cell>
          <cell r="W129" t="str">
            <v>http://www2.lyreco.com/staticwebshop/pictures/images0005/200px/151114.jpg</v>
          </cell>
        </row>
        <row r="130">
          <cell r="O130">
            <v>151125</v>
          </cell>
          <cell r="P130" t="str">
            <v>MARCATORE INDELEBILE LYRECO P.SCALP ROSS</v>
          </cell>
          <cell r="Q130" t="str">
            <v>LYRECO</v>
          </cell>
          <cell r="R130" t="str">
            <v>UNITà</v>
          </cell>
          <cell r="S130">
            <v>0.22</v>
          </cell>
          <cell r="U130">
            <v>0</v>
          </cell>
          <cell r="V130">
            <v>0</v>
          </cell>
          <cell r="W130" t="str">
            <v>http://www2.lyreco.com/staticwebshop/pictures/images0005/200px/151125.jpg</v>
          </cell>
        </row>
        <row r="131">
          <cell r="O131">
            <v>151103</v>
          </cell>
          <cell r="P131" t="str">
            <v>MARCATORE INDELEBILE LYRECO P/SCALP NERO</v>
          </cell>
          <cell r="Q131" t="str">
            <v>LYRECO</v>
          </cell>
          <cell r="R131" t="str">
            <v>UNITà</v>
          </cell>
          <cell r="S131">
            <v>0.22</v>
          </cell>
          <cell r="U131">
            <v>0</v>
          </cell>
          <cell r="V131">
            <v>0</v>
          </cell>
          <cell r="W131" t="str">
            <v>http://www2.lyreco.com/staticwebshop/pictures/images0005/200px/151103.jpg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U135">
            <v>0</v>
          </cell>
          <cell r="V135">
            <v>0</v>
          </cell>
        </row>
        <row r="136">
          <cell r="U136">
            <v>0</v>
          </cell>
          <cell r="V136">
            <v>0</v>
          </cell>
        </row>
        <row r="137">
          <cell r="U137">
            <v>0</v>
          </cell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O141">
            <v>149969</v>
          </cell>
          <cell r="P141" t="str">
            <v>C4 MARCATORI LYRECO LAVAGNE PUNTA OVALE</v>
          </cell>
          <cell r="Q141" t="str">
            <v>LYRECO</v>
          </cell>
          <cell r="R141" t="str">
            <v>CONF 4</v>
          </cell>
          <cell r="S141">
            <v>1.2</v>
          </cell>
          <cell r="U141">
            <v>0</v>
          </cell>
          <cell r="V141">
            <v>0</v>
          </cell>
          <cell r="W141" t="str">
            <v>http://www2.lyreco.com/staticwebshop/pictures/images0005/200px/149969.jpg</v>
          </cell>
        </row>
        <row r="142">
          <cell r="O142">
            <v>2516995</v>
          </cell>
          <cell r="P142" t="str">
            <v>PERFORATORE LYRECO 2 FORI PERFO 40 FG NE</v>
          </cell>
          <cell r="Q142" t="str">
            <v>LYRECO</v>
          </cell>
          <cell r="R142" t="str">
            <v>UNITà</v>
          </cell>
          <cell r="S142">
            <v>2.8</v>
          </cell>
          <cell r="U142">
            <v>0</v>
          </cell>
          <cell r="V142">
            <v>0</v>
          </cell>
          <cell r="W142" t="str">
            <v>http://www2.lyreco.com/staticwebshop/pictures/images/200px/2516995.jpg</v>
          </cell>
        </row>
        <row r="144">
          <cell r="O144">
            <v>104167</v>
          </cell>
          <cell r="P144" t="str">
            <v>C30 PORTA BADGES CON PINZA 60X90MM</v>
          </cell>
          <cell r="Q144" t="str">
            <v>LYRECO</v>
          </cell>
          <cell r="R144" t="str">
            <v>CONF 30</v>
          </cell>
          <cell r="S144">
            <v>9.9</v>
          </cell>
          <cell r="U144">
            <v>0</v>
          </cell>
          <cell r="V144">
            <v>0</v>
          </cell>
          <cell r="W144" t="str">
            <v>http://www2.lyreco.com/staticwebshop/pictures/images0005/200px/104167.jpg</v>
          </cell>
        </row>
        <row r="145">
          <cell r="O145">
            <v>1484598</v>
          </cell>
          <cell r="P145" t="str">
            <v>C10 PORTAMINE CONFERENCE 0.7 CON GOMMINO</v>
          </cell>
          <cell r="Q145" t="str">
            <v>HAINENKO</v>
          </cell>
          <cell r="R145" t="str">
            <v>CONF 10</v>
          </cell>
          <cell r="S145">
            <v>1.7</v>
          </cell>
          <cell r="U145">
            <v>0</v>
          </cell>
          <cell r="V145">
            <v>0</v>
          </cell>
          <cell r="W145" t="str">
            <v>http://www2.lyreco.com/staticwebshop/pictures/images/200px/1484598.jpg</v>
          </cell>
        </row>
        <row r="146">
          <cell r="O146">
            <v>1484598</v>
          </cell>
          <cell r="P146" t="str">
            <v>C10 PORTAMINE CONFERENCE 0.7 CON GOMMINO</v>
          </cell>
          <cell r="Q146" t="str">
            <v>HAINENKO</v>
          </cell>
          <cell r="R146" t="str">
            <v>CONF 10</v>
          </cell>
          <cell r="S146">
            <v>1.7</v>
          </cell>
          <cell r="U146">
            <v>0</v>
          </cell>
          <cell r="V146">
            <v>0</v>
          </cell>
          <cell r="W146" t="str">
            <v>http://www2.lyreco.com/staticwebshop/pictures/images/200px/1484598.jpg</v>
          </cell>
        </row>
        <row r="147">
          <cell r="O147">
            <v>104145</v>
          </cell>
          <cell r="P147" t="str">
            <v>C50 BADGES CON SPILLA/PINZA 5,5X9CM</v>
          </cell>
          <cell r="Q147" t="str">
            <v>LYRECO</v>
          </cell>
          <cell r="R147" t="str">
            <v>CONF 50</v>
          </cell>
          <cell r="S147">
            <v>7.8</v>
          </cell>
          <cell r="U147">
            <v>0</v>
          </cell>
          <cell r="V147">
            <v>0</v>
          </cell>
          <cell r="W147" t="str">
            <v>http://www2.lyreco.com/staticwebshop/pictures/images0005/200px/104145.jpg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O179">
            <v>5517841</v>
          </cell>
          <cell r="P179" t="str">
            <v>CARTELLA PROGETTI C/FORO ENERGY D10ROSSO</v>
          </cell>
          <cell r="Q179" t="str">
            <v>BREFIOCART</v>
          </cell>
          <cell r="R179" t="str">
            <v>UNITà</v>
          </cell>
          <cell r="S179">
            <v>1.18</v>
          </cell>
          <cell r="U179">
            <v>0</v>
          </cell>
          <cell r="V179">
            <v>0</v>
          </cell>
          <cell r="W179" t="str">
            <v>http://www2.lyreco.com/staticwebshop/pictures/images0005/200px/5517841.jpg</v>
          </cell>
        </row>
        <row r="180">
          <cell r="O180">
            <v>5517874</v>
          </cell>
          <cell r="P180" t="str">
            <v>CARTELLA PROGETTI C/FORO ENERGY D10VERDE</v>
          </cell>
          <cell r="Q180" t="str">
            <v>BREFIOCART</v>
          </cell>
          <cell r="R180" t="str">
            <v>UNITà</v>
          </cell>
          <cell r="S180">
            <v>1.18</v>
          </cell>
          <cell r="U180">
            <v>0</v>
          </cell>
          <cell r="V180">
            <v>0</v>
          </cell>
          <cell r="W180" t="str">
            <v>http://www2.lyreco.com/staticwebshop/pictures/images0005/200px/5517874.jpg</v>
          </cell>
        </row>
        <row r="181">
          <cell r="O181">
            <v>5517839</v>
          </cell>
          <cell r="P181" t="str">
            <v>CARTELLA PROGETTI C/FORO ENERGY D10 BLU</v>
          </cell>
          <cell r="Q181" t="str">
            <v>BREFIOCART</v>
          </cell>
          <cell r="R181" t="str">
            <v>UNITà</v>
          </cell>
          <cell r="S181">
            <v>1.18</v>
          </cell>
          <cell r="U181">
            <v>0</v>
          </cell>
          <cell r="V181">
            <v>0</v>
          </cell>
          <cell r="W181" t="str">
            <v>http://www2.lyreco.com/staticwebshop/pictures/images0005/200px/5517839.jpg</v>
          </cell>
        </row>
        <row r="182">
          <cell r="O182">
            <v>5517841</v>
          </cell>
          <cell r="P182" t="str">
            <v>CARTELLA PROGETTI C/FORO ENERGY D10ROSSO</v>
          </cell>
          <cell r="Q182" t="str">
            <v>BREFIOCART</v>
          </cell>
          <cell r="R182" t="str">
            <v>UNITà</v>
          </cell>
          <cell r="S182">
            <v>1.18</v>
          </cell>
          <cell r="U182">
            <v>0</v>
          </cell>
          <cell r="V182">
            <v>0</v>
          </cell>
          <cell r="W182" t="str">
            <v>http://www2.lyreco.com/staticwebshop/pictures/images0005/200px/5517841.jpg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O185">
            <v>5517839</v>
          </cell>
          <cell r="P185" t="str">
            <v>CARTELLA PROGETTI C/FORO ENERGY D10 BLU</v>
          </cell>
          <cell r="Q185" t="str">
            <v>BREFIOCART</v>
          </cell>
          <cell r="R185" t="str">
            <v>UNITà</v>
          </cell>
          <cell r="S185">
            <v>1.18</v>
          </cell>
          <cell r="U185">
            <v>0</v>
          </cell>
          <cell r="V185">
            <v>0</v>
          </cell>
          <cell r="W185" t="str">
            <v>http://www2.lyreco.com/staticwebshop/pictures/images0005/200px/5517839.jpg</v>
          </cell>
        </row>
        <row r="186">
          <cell r="O186">
            <v>5517943</v>
          </cell>
          <cell r="P186" t="str">
            <v>CARTELLA RESISTO CENTRO BOX D8 BLU</v>
          </cell>
          <cell r="Q186" t="str">
            <v>RESISTO</v>
          </cell>
          <cell r="R186" t="str">
            <v>CONF 5</v>
          </cell>
          <cell r="S186">
            <v>5.8999999999999995</v>
          </cell>
          <cell r="U186">
            <v>0</v>
          </cell>
          <cell r="V186">
            <v>0</v>
          </cell>
          <cell r="W186" t="str">
            <v>http://www2.lyreco.com/staticwebshop/pictures/images0005/200px/5517943.jpg</v>
          </cell>
        </row>
        <row r="187">
          <cell r="O187">
            <v>3480703</v>
          </cell>
          <cell r="P187" t="str">
            <v>SCATOLA ARCHIVIO EXACOMPTA PP D/6CM BLU</v>
          </cell>
          <cell r="Q187" t="str">
            <v>EXACOMPTA</v>
          </cell>
          <cell r="R187" t="str">
            <v>UNITà</v>
          </cell>
          <cell r="S187">
            <v>1.18</v>
          </cell>
          <cell r="U187">
            <v>0</v>
          </cell>
          <cell r="V187">
            <v>0</v>
          </cell>
          <cell r="W187" t="str">
            <v>http://www2.lyreco.com/staticwebshop/pictures/images/200px/3480703.jpg</v>
          </cell>
        </row>
        <row r="188">
          <cell r="O188">
            <v>3480747</v>
          </cell>
          <cell r="P188" t="str">
            <v>SCATOLA ARCHIVIO EXACOMPTA PP D/4CM BLU</v>
          </cell>
          <cell r="Q188" t="str">
            <v>EXACOMPTA</v>
          </cell>
          <cell r="R188" t="str">
            <v>UNITà</v>
          </cell>
          <cell r="S188">
            <v>1.18</v>
          </cell>
          <cell r="U188">
            <v>0</v>
          </cell>
          <cell r="V188">
            <v>0</v>
          </cell>
          <cell r="W188" t="str">
            <v>http://www2.lyreco.com/staticwebshop/pictures/images/200px/3480747.jpg</v>
          </cell>
        </row>
        <row r="189">
          <cell r="V189">
            <v>0</v>
          </cell>
        </row>
        <row r="190">
          <cell r="O190">
            <v>182827</v>
          </cell>
          <cell r="P190" t="str">
            <v>TAPPETINO MOUSE ANTISCIVOLO BLU</v>
          </cell>
          <cell r="Q190" t="str">
            <v>LYRECO</v>
          </cell>
          <cell r="R190" t="str">
            <v>UNITà</v>
          </cell>
          <cell r="S190">
            <v>0.9</v>
          </cell>
          <cell r="U190">
            <v>0</v>
          </cell>
          <cell r="V190">
            <v>0</v>
          </cell>
          <cell r="W190" t="str">
            <v>http://www2.lyreco.com/staticwebshop/pictures/images/200px/182827.jpg</v>
          </cell>
        </row>
        <row r="191">
          <cell r="U191">
            <v>0</v>
          </cell>
          <cell r="V191">
            <v>0</v>
          </cell>
        </row>
        <row r="192">
          <cell r="O192">
            <v>228154</v>
          </cell>
          <cell r="P192" t="str">
            <v>DATARIO TRODAT 1010 - CARATTERI 4MM</v>
          </cell>
          <cell r="Q192" t="str">
            <v>TRODAT</v>
          </cell>
          <cell r="R192" t="str">
            <v>UNITà</v>
          </cell>
          <cell r="S192">
            <v>1.08</v>
          </cell>
          <cell r="U192">
            <v>0</v>
          </cell>
          <cell r="V192">
            <v>0</v>
          </cell>
          <cell r="W192" t="str">
            <v>http://www2.lyreco.com/staticwebshop/pictures/images/200px/228154.jpg</v>
          </cell>
        </row>
        <row r="193">
          <cell r="U193">
            <v>0</v>
          </cell>
          <cell r="V193">
            <v>0</v>
          </cell>
        </row>
        <row r="194">
          <cell r="U194">
            <v>0</v>
          </cell>
          <cell r="V194">
            <v>0</v>
          </cell>
        </row>
        <row r="195">
          <cell r="U195">
            <v>0</v>
          </cell>
          <cell r="V195">
            <v>0</v>
          </cell>
        </row>
        <row r="196">
          <cell r="O196">
            <v>3893059</v>
          </cell>
          <cell r="P196" t="str">
            <v>C12 LYRECO NOTE 38X51 RICICLATI GIALLI</v>
          </cell>
          <cell r="Q196" t="str">
            <v>LYRECO</v>
          </cell>
          <cell r="R196" t="str">
            <v>CONF 12</v>
          </cell>
          <cell r="S196">
            <v>2.8</v>
          </cell>
          <cell r="U196">
            <v>0</v>
          </cell>
          <cell r="V196">
            <v>0</v>
          </cell>
          <cell r="W196" t="str">
            <v>http://www2.lyreco.com/staticwebshop/pictures/images/200px/3893059.jpg</v>
          </cell>
        </row>
        <row r="197">
          <cell r="O197">
            <v>3893015</v>
          </cell>
          <cell r="P197" t="str">
            <v>C12 LYRECO NOTE 76X127 RICICLATI GIALLO</v>
          </cell>
          <cell r="Q197" t="str">
            <v>LYRECO</v>
          </cell>
          <cell r="R197" t="str">
            <v>CONF 12</v>
          </cell>
          <cell r="S197">
            <v>4.8</v>
          </cell>
          <cell r="U197">
            <v>0</v>
          </cell>
          <cell r="V197">
            <v>0</v>
          </cell>
          <cell r="W197" t="str">
            <v>http://www2.lyreco.com/staticwebshop/pictures/images/200px/3893015.jpg</v>
          </cell>
        </row>
        <row r="198">
          <cell r="O198">
            <v>3892978</v>
          </cell>
          <cell r="P198" t="str">
            <v>C12 LYRECO NOTE 76X76 RICICLATI GIALLO</v>
          </cell>
          <cell r="Q198" t="str">
            <v>LYRECO</v>
          </cell>
          <cell r="R198" t="str">
            <v>CONF 12</v>
          </cell>
          <cell r="S198">
            <v>4.2</v>
          </cell>
          <cell r="U198">
            <v>0</v>
          </cell>
          <cell r="V198">
            <v>0</v>
          </cell>
          <cell r="W198" t="str">
            <v>http://www2.lyreco.com/staticwebshop/pictures/images/200px/3892978.jpg</v>
          </cell>
        </row>
        <row r="199">
          <cell r="O199">
            <v>229864</v>
          </cell>
          <cell r="P199" t="str">
            <v>C500 BUSTE SACCO STRIP 190X260MM 80G BIA</v>
          </cell>
          <cell r="Q199" t="str">
            <v>CARTIERE PAOLO PIGNA</v>
          </cell>
          <cell r="R199" t="str">
            <v>CONF 500</v>
          </cell>
          <cell r="S199">
            <v>9.9</v>
          </cell>
          <cell r="U199">
            <v>0</v>
          </cell>
          <cell r="V199">
            <v>0</v>
          </cell>
          <cell r="W199" t="str">
            <v>http://www2.lyreco.com/staticwebshop/pictures/images0005/200px/229864.jpg</v>
          </cell>
        </row>
        <row r="200">
          <cell r="O200">
            <v>5774462</v>
          </cell>
          <cell r="P200" t="str">
            <v>§C500BU.S.PIGNA AD.80GR 23X33CM BI</v>
          </cell>
          <cell r="Q200" t="str">
            <v>CARTIERE PAOLO PIGNA</v>
          </cell>
          <cell r="R200" t="str">
            <v>CONF 500</v>
          </cell>
          <cell r="S200">
            <v>13.98</v>
          </cell>
          <cell r="U200">
            <v>0</v>
          </cell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O203">
            <v>318714</v>
          </cell>
          <cell r="P203" t="str">
            <v>C10 CARTELLE LYRECO 3 LEMBI C/ELAST BLU</v>
          </cell>
          <cell r="Q203" t="str">
            <v>LYRECO</v>
          </cell>
          <cell r="R203" t="str">
            <v>CONF 10</v>
          </cell>
          <cell r="S203">
            <v>3.2</v>
          </cell>
          <cell r="U203">
            <v>0</v>
          </cell>
          <cell r="V203">
            <v>0</v>
          </cell>
          <cell r="W203" t="str">
            <v>http://www2.lyreco.com/staticwebshop/pictures/images/200px/318714.jpg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O208">
            <v>4946948</v>
          </cell>
          <cell r="P208" t="str">
            <v>C12 MATITA TEMAGRAPH LYRA C/GOMMINO 2HB</v>
          </cell>
          <cell r="Q208" t="str">
            <v>F.I.L.A.</v>
          </cell>
          <cell r="R208" t="str">
            <v>CONF 12</v>
          </cell>
          <cell r="S208">
            <v>1.99</v>
          </cell>
          <cell r="U208">
            <v>0</v>
          </cell>
          <cell r="V208">
            <v>0</v>
          </cell>
          <cell r="W208" t="str">
            <v>http://www2.lyreco.com/staticwebshop/pictures/images0005/200px/4946948.jpg</v>
          </cell>
        </row>
        <row r="209">
          <cell r="O209">
            <v>184607</v>
          </cell>
          <cell r="P209" t="str">
            <v>NASTRO ADESIVO TRASP LYRECO BUDGET 19X33</v>
          </cell>
          <cell r="Q209" t="str">
            <v>LYRECO</v>
          </cell>
          <cell r="R209" t="str">
            <v>CONF 8</v>
          </cell>
          <cell r="S209">
            <v>2.88</v>
          </cell>
          <cell r="U209">
            <v>0</v>
          </cell>
          <cell r="V209">
            <v>0</v>
          </cell>
          <cell r="W209" t="str">
            <v>http://www2.lyreco.com/staticwebshop/pictures/images/200px/184607.jpg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O215">
            <v>3335872</v>
          </cell>
          <cell r="P215" t="str">
            <v>PORTARIVISTE LYRECO A4 TRASPARENTE</v>
          </cell>
          <cell r="Q215" t="str">
            <v>LYRECO</v>
          </cell>
          <cell r="R215" t="str">
            <v>UNITà</v>
          </cell>
          <cell r="S215">
            <v>1.94</v>
          </cell>
          <cell r="U215">
            <v>0</v>
          </cell>
          <cell r="V215">
            <v>0</v>
          </cell>
          <cell r="W215" t="str">
            <v>http://www2.lyreco.com/staticwebshop/pictures/images/200px/3335872.jpg</v>
          </cell>
        </row>
        <row r="216">
          <cell r="V216">
            <v>0</v>
          </cell>
        </row>
        <row r="217">
          <cell r="O217">
            <v>5018824</v>
          </cell>
          <cell r="P217" t="str">
            <v>VASCHETTA PORTACORRISP FOREVERｿ VERDE</v>
          </cell>
          <cell r="Q217" t="str">
            <v>EXACOMPTA</v>
          </cell>
          <cell r="R217" t="str">
            <v>UNITà</v>
          </cell>
          <cell r="S217">
            <v>1.24</v>
          </cell>
          <cell r="U217">
            <v>0</v>
          </cell>
          <cell r="V217">
            <v>0</v>
          </cell>
          <cell r="W217" t="str">
            <v>http://www2.lyreco.com/staticwebshop/pictures/images0005/200px/5018824.jpg</v>
          </cell>
        </row>
        <row r="218">
          <cell r="U218">
            <v>0</v>
          </cell>
          <cell r="V2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1"/>
  <sheetViews>
    <sheetView tabSelected="1" zoomScale="75" zoomScaleNormal="75" zoomScalePageLayoutView="0" workbookViewId="0" topLeftCell="C1">
      <selection activeCell="Q7" sqref="Q7"/>
    </sheetView>
  </sheetViews>
  <sheetFormatPr defaultColWidth="9.140625" defaultRowHeight="12.75"/>
  <cols>
    <col min="1" max="2" width="12.57421875" style="13" customWidth="1"/>
    <col min="3" max="3" width="47.140625" style="13" bestFit="1" customWidth="1"/>
    <col min="4" max="4" width="21.140625" style="13" customWidth="1"/>
    <col min="5" max="5" width="21.28125" style="13" customWidth="1"/>
    <col min="6" max="6" width="12.28125" style="44" customWidth="1"/>
    <col min="7" max="7" width="12.28125" style="1" customWidth="1"/>
    <col min="8" max="8" width="16.421875" style="14" customWidth="1"/>
    <col min="9" max="9" width="14.7109375" style="6" customWidth="1"/>
    <col min="10" max="10" width="14.00390625" style="28" customWidth="1"/>
    <col min="11" max="11" width="67.28125" style="6" customWidth="1"/>
    <col min="12" max="12" width="0.85546875" style="37" customWidth="1"/>
    <col min="13" max="13" width="15.7109375" style="39" customWidth="1"/>
    <col min="14" max="14" width="65.28125" style="15" customWidth="1"/>
    <col min="15" max="15" width="16.140625" style="15" customWidth="1"/>
    <col min="16" max="17" width="12.57421875" style="15" customWidth="1"/>
    <col min="18" max="18" width="17.28125" style="65" customWidth="1"/>
    <col min="19" max="19" width="16.57421875" style="15" customWidth="1"/>
    <col min="20" max="20" width="17.00390625" style="15" customWidth="1"/>
    <col min="21" max="21" width="56.57421875" style="15" bestFit="1" customWidth="1"/>
    <col min="22" max="22" width="11.7109375" style="15" bestFit="1" customWidth="1"/>
    <col min="23" max="16384" width="9.140625" style="15" customWidth="1"/>
  </cols>
  <sheetData>
    <row r="1" spans="1:24" ht="35.25" customHeight="1" thickBot="1">
      <c r="A1" s="105" t="s">
        <v>366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M1" s="106" t="s">
        <v>367</v>
      </c>
      <c r="N1" s="106"/>
      <c r="O1" s="106"/>
      <c r="P1" s="106"/>
      <c r="Q1" s="106"/>
      <c r="R1" s="106"/>
      <c r="S1" s="106"/>
      <c r="T1" s="106"/>
      <c r="U1" s="106"/>
      <c r="V1" s="59"/>
      <c r="W1" s="59"/>
      <c r="X1" s="59"/>
    </row>
    <row r="2" spans="1:21" s="1" customFormat="1" ht="84" customHeight="1">
      <c r="A2" s="19" t="s">
        <v>312</v>
      </c>
      <c r="B2" s="20" t="s">
        <v>22</v>
      </c>
      <c r="C2" s="20" t="s">
        <v>527</v>
      </c>
      <c r="D2" s="20" t="s">
        <v>23</v>
      </c>
      <c r="E2" s="20" t="s">
        <v>403</v>
      </c>
      <c r="F2" s="43" t="s">
        <v>24</v>
      </c>
      <c r="G2" s="20" t="s">
        <v>25</v>
      </c>
      <c r="H2" s="21" t="s">
        <v>351</v>
      </c>
      <c r="I2" s="20" t="s">
        <v>26</v>
      </c>
      <c r="J2" s="21" t="s">
        <v>27</v>
      </c>
      <c r="K2" s="32" t="s">
        <v>28</v>
      </c>
      <c r="L2" s="82"/>
      <c r="M2" s="87" t="s">
        <v>22</v>
      </c>
      <c r="N2" s="67" t="s">
        <v>350</v>
      </c>
      <c r="O2" s="67" t="s">
        <v>23</v>
      </c>
      <c r="P2" s="68" t="s">
        <v>368</v>
      </c>
      <c r="Q2" s="51" t="s">
        <v>351</v>
      </c>
      <c r="R2" s="69" t="s">
        <v>369</v>
      </c>
      <c r="S2" s="67" t="s">
        <v>27</v>
      </c>
      <c r="T2" s="79" t="s">
        <v>386</v>
      </c>
      <c r="U2" s="70" t="s">
        <v>28</v>
      </c>
    </row>
    <row r="3" spans="1:21" s="6" customFormat="1" ht="25.5" customHeight="1">
      <c r="A3" s="22">
        <v>1</v>
      </c>
      <c r="B3" s="2">
        <v>3715055</v>
      </c>
      <c r="C3" s="3" t="s">
        <v>313</v>
      </c>
      <c r="D3" s="4" t="s">
        <v>29</v>
      </c>
      <c r="E3" s="4" t="s">
        <v>30</v>
      </c>
      <c r="F3" s="46">
        <v>3.01</v>
      </c>
      <c r="G3" s="4" t="s">
        <v>31</v>
      </c>
      <c r="H3" s="16">
        <v>3.01</v>
      </c>
      <c r="I3" s="5"/>
      <c r="J3" s="5">
        <f aca="true" t="shared" si="0" ref="J3:J66">H3*I3</f>
        <v>0</v>
      </c>
      <c r="K3" s="33" t="s">
        <v>532</v>
      </c>
      <c r="L3" s="83"/>
      <c r="M3" s="22"/>
      <c r="N3" s="3"/>
      <c r="O3" s="3"/>
      <c r="P3" s="52"/>
      <c r="Q3" s="36"/>
      <c r="R3" s="63"/>
      <c r="S3" s="3"/>
      <c r="T3" s="80">
        <f aca="true" t="shared" si="1" ref="T3:T66">+S3+J3</f>
        <v>0</v>
      </c>
      <c r="U3" s="88"/>
    </row>
    <row r="4" spans="1:21" s="6" customFormat="1" ht="25.5" customHeight="1">
      <c r="A4" s="22">
        <v>2</v>
      </c>
      <c r="B4" s="2">
        <v>3715088</v>
      </c>
      <c r="C4" s="3" t="s">
        <v>314</v>
      </c>
      <c r="D4" s="4" t="s">
        <v>29</v>
      </c>
      <c r="E4" s="4" t="s">
        <v>32</v>
      </c>
      <c r="F4" s="46">
        <v>2.69</v>
      </c>
      <c r="G4" s="4" t="s">
        <v>31</v>
      </c>
      <c r="H4" s="16">
        <v>2.69</v>
      </c>
      <c r="I4" s="5"/>
      <c r="J4" s="5">
        <f t="shared" si="0"/>
        <v>0</v>
      </c>
      <c r="K4" s="33" t="s">
        <v>533</v>
      </c>
      <c r="L4" s="83"/>
      <c r="M4" s="22"/>
      <c r="N4" s="3"/>
      <c r="O4" s="3"/>
      <c r="P4" s="52"/>
      <c r="Q4" s="36"/>
      <c r="R4" s="63"/>
      <c r="S4" s="3"/>
      <c r="T4" s="80">
        <f t="shared" si="1"/>
        <v>0</v>
      </c>
      <c r="U4" s="88"/>
    </row>
    <row r="5" spans="1:21" s="6" customFormat="1" ht="25.5" customHeight="1">
      <c r="A5" s="22">
        <v>3</v>
      </c>
      <c r="B5" s="2">
        <v>3715102</v>
      </c>
      <c r="C5" s="3" t="s">
        <v>33</v>
      </c>
      <c r="D5" s="4" t="s">
        <v>29</v>
      </c>
      <c r="E5" s="4" t="s">
        <v>34</v>
      </c>
      <c r="F5" s="46">
        <v>2.4</v>
      </c>
      <c r="G5" s="4" t="s">
        <v>31</v>
      </c>
      <c r="H5" s="16">
        <v>2.4</v>
      </c>
      <c r="I5" s="5"/>
      <c r="J5" s="5">
        <f t="shared" si="0"/>
        <v>0</v>
      </c>
      <c r="K5" s="33" t="s">
        <v>534</v>
      </c>
      <c r="L5" s="83"/>
      <c r="M5" s="22"/>
      <c r="N5" s="3"/>
      <c r="O5" s="3"/>
      <c r="P5" s="52"/>
      <c r="Q5" s="36"/>
      <c r="R5" s="63"/>
      <c r="S5" s="3"/>
      <c r="T5" s="80">
        <f t="shared" si="1"/>
        <v>0</v>
      </c>
      <c r="U5" s="88"/>
    </row>
    <row r="6" spans="1:21" s="6" customFormat="1" ht="25.5" customHeight="1">
      <c r="A6" s="22">
        <v>4</v>
      </c>
      <c r="B6" s="2">
        <v>129469</v>
      </c>
      <c r="C6" s="3" t="s">
        <v>425</v>
      </c>
      <c r="D6" s="4" t="str">
        <f>VLOOKUP(B:B,'[1]Foglio1'!$J:$L,3,FALSE)</f>
        <v>LYRECO</v>
      </c>
      <c r="E6" s="4" t="str">
        <f>VLOOKUP(B:B,'[1]Foglio1'!$J:$M,4,FALSE)</f>
        <v>LYRECO 129469</v>
      </c>
      <c r="F6" s="46">
        <v>1.85</v>
      </c>
      <c r="G6" s="4" t="s">
        <v>31</v>
      </c>
      <c r="H6" s="16">
        <v>1.85</v>
      </c>
      <c r="I6" s="5"/>
      <c r="J6" s="5">
        <f t="shared" si="0"/>
        <v>0</v>
      </c>
      <c r="K6" s="33"/>
      <c r="L6" s="83"/>
      <c r="M6" s="22"/>
      <c r="N6" s="3"/>
      <c r="O6" s="3"/>
      <c r="P6" s="52"/>
      <c r="Q6" s="36"/>
      <c r="R6" s="63"/>
      <c r="S6" s="3"/>
      <c r="T6" s="80">
        <f t="shared" si="1"/>
        <v>0</v>
      </c>
      <c r="U6" s="88"/>
    </row>
    <row r="7" spans="1:21" s="8" customFormat="1" ht="25.5" customHeight="1">
      <c r="A7" s="22">
        <v>5</v>
      </c>
      <c r="B7" s="2">
        <v>2186414</v>
      </c>
      <c r="C7" s="3" t="s">
        <v>322</v>
      </c>
      <c r="D7" s="4" t="s">
        <v>401</v>
      </c>
      <c r="E7" s="4" t="s">
        <v>36</v>
      </c>
      <c r="F7" s="46">
        <v>1.4</v>
      </c>
      <c r="G7" s="4" t="s">
        <v>31</v>
      </c>
      <c r="H7" s="16">
        <v>1.4</v>
      </c>
      <c r="I7" s="5"/>
      <c r="J7" s="5">
        <f t="shared" si="0"/>
        <v>0</v>
      </c>
      <c r="K7" s="33"/>
      <c r="L7" s="83"/>
      <c r="M7" s="22">
        <v>316741</v>
      </c>
      <c r="N7" s="3" t="s">
        <v>435</v>
      </c>
      <c r="O7" s="2" t="s">
        <v>39</v>
      </c>
      <c r="P7" s="35" t="s">
        <v>31</v>
      </c>
      <c r="Q7" s="55">
        <v>1.19</v>
      </c>
      <c r="R7" s="63"/>
      <c r="S7" s="7">
        <f>+R7*Q7</f>
        <v>0</v>
      </c>
      <c r="T7" s="80">
        <f t="shared" si="1"/>
        <v>0</v>
      </c>
      <c r="U7" s="33" t="str">
        <f>VLOOKUP(M:M,'[2]Modulo ordine'!$O:$W,9,FALSE)</f>
        <v>http://www2.lyreco.com/staticwebshop/pictures/images/200px/316741.jpg</v>
      </c>
    </row>
    <row r="8" spans="1:22" s="6" customFormat="1" ht="25.5" customHeight="1">
      <c r="A8" s="23">
        <v>6</v>
      </c>
      <c r="B8" s="2">
        <v>3335939</v>
      </c>
      <c r="C8" s="3" t="s">
        <v>38</v>
      </c>
      <c r="D8" s="4" t="s">
        <v>39</v>
      </c>
      <c r="E8" s="4">
        <v>2836014</v>
      </c>
      <c r="F8" s="46">
        <v>0.81</v>
      </c>
      <c r="G8" s="4" t="s">
        <v>31</v>
      </c>
      <c r="H8" s="16">
        <v>0.81</v>
      </c>
      <c r="I8" s="5"/>
      <c r="J8" s="5">
        <f t="shared" si="0"/>
        <v>0</v>
      </c>
      <c r="K8" s="33" t="s">
        <v>535</v>
      </c>
      <c r="L8" s="83"/>
      <c r="M8" s="22">
        <v>5798497</v>
      </c>
      <c r="N8" s="3" t="s">
        <v>436</v>
      </c>
      <c r="O8" s="2" t="s">
        <v>375</v>
      </c>
      <c r="P8" s="35" t="s">
        <v>31</v>
      </c>
      <c r="Q8" s="55">
        <v>0.78</v>
      </c>
      <c r="R8" s="63"/>
      <c r="S8" s="7">
        <f>+R8*Q8</f>
        <v>0</v>
      </c>
      <c r="T8" s="80">
        <f t="shared" si="1"/>
        <v>0</v>
      </c>
      <c r="U8" s="33" t="str">
        <f>VLOOKUP(M:M,'[2]Modulo ordine'!$O:$W,9,FALSE)</f>
        <v>http://www2.lyreco.com/staticwebshop/pictures/images0005/200px/5798497.jpg</v>
      </c>
      <c r="V8" s="8"/>
    </row>
    <row r="9" spans="1:21" s="6" customFormat="1" ht="25.5" customHeight="1">
      <c r="A9" s="23">
        <v>7</v>
      </c>
      <c r="B9" s="2">
        <v>103687</v>
      </c>
      <c r="C9" s="3" t="s">
        <v>40</v>
      </c>
      <c r="D9" s="4" t="s">
        <v>39</v>
      </c>
      <c r="E9" s="4" t="s">
        <v>41</v>
      </c>
      <c r="F9" s="46">
        <v>0.04</v>
      </c>
      <c r="G9" s="4" t="s">
        <v>37</v>
      </c>
      <c r="H9" s="16">
        <v>0.48</v>
      </c>
      <c r="I9" s="5"/>
      <c r="J9" s="5">
        <f t="shared" si="0"/>
        <v>0</v>
      </c>
      <c r="K9" s="33" t="s">
        <v>536</v>
      </c>
      <c r="L9" s="83"/>
      <c r="M9" s="22"/>
      <c r="N9" s="3"/>
      <c r="O9" s="3"/>
      <c r="P9" s="52"/>
      <c r="Q9" s="36"/>
      <c r="R9" s="63"/>
      <c r="S9" s="3"/>
      <c r="T9" s="80">
        <f t="shared" si="1"/>
        <v>0</v>
      </c>
      <c r="U9" s="33"/>
    </row>
    <row r="10" spans="1:21" s="6" customFormat="1" ht="25.5" customHeight="1">
      <c r="A10" s="23">
        <v>8</v>
      </c>
      <c r="B10" s="2">
        <v>103608</v>
      </c>
      <c r="C10" s="3" t="s">
        <v>42</v>
      </c>
      <c r="D10" s="4" t="s">
        <v>39</v>
      </c>
      <c r="E10" s="4" t="s">
        <v>43</v>
      </c>
      <c r="F10" s="46">
        <v>0.13</v>
      </c>
      <c r="G10" s="4" t="s">
        <v>44</v>
      </c>
      <c r="H10" s="16">
        <v>1.56</v>
      </c>
      <c r="I10" s="5"/>
      <c r="J10" s="5">
        <f t="shared" si="0"/>
        <v>0</v>
      </c>
      <c r="K10" s="33" t="s">
        <v>537</v>
      </c>
      <c r="L10" s="83"/>
      <c r="M10" s="22"/>
      <c r="N10" s="3"/>
      <c r="O10" s="3"/>
      <c r="P10" s="52"/>
      <c r="Q10" s="36"/>
      <c r="R10" s="63"/>
      <c r="S10" s="3"/>
      <c r="T10" s="80">
        <f t="shared" si="1"/>
        <v>0</v>
      </c>
      <c r="U10" s="33"/>
    </row>
    <row r="11" spans="1:21" s="6" customFormat="1" ht="25.5" customHeight="1">
      <c r="A11" s="23">
        <v>9</v>
      </c>
      <c r="B11" s="2">
        <v>103596</v>
      </c>
      <c r="C11" s="3" t="s">
        <v>45</v>
      </c>
      <c r="D11" s="4" t="s">
        <v>39</v>
      </c>
      <c r="E11" s="4" t="s">
        <v>46</v>
      </c>
      <c r="F11" s="46">
        <v>0.09</v>
      </c>
      <c r="G11" s="4" t="s">
        <v>44</v>
      </c>
      <c r="H11" s="16">
        <v>1.08</v>
      </c>
      <c r="I11" s="5"/>
      <c r="J11" s="5">
        <f t="shared" si="0"/>
        <v>0</v>
      </c>
      <c r="K11" s="33" t="s">
        <v>538</v>
      </c>
      <c r="L11" s="83"/>
      <c r="M11" s="22"/>
      <c r="N11" s="3"/>
      <c r="O11" s="3"/>
      <c r="P11" s="52"/>
      <c r="Q11" s="36"/>
      <c r="R11" s="63"/>
      <c r="S11" s="3"/>
      <c r="T11" s="80">
        <f t="shared" si="1"/>
        <v>0</v>
      </c>
      <c r="U11" s="33"/>
    </row>
    <row r="12" spans="1:21" s="6" customFormat="1" ht="25.5" customHeight="1">
      <c r="A12" s="23">
        <v>10</v>
      </c>
      <c r="B12" s="2">
        <v>217613</v>
      </c>
      <c r="C12" s="3" t="s">
        <v>47</v>
      </c>
      <c r="D12" s="4" t="s">
        <v>48</v>
      </c>
      <c r="E12" s="4" t="s">
        <v>49</v>
      </c>
      <c r="F12" s="46">
        <v>0.56</v>
      </c>
      <c r="G12" s="4" t="s">
        <v>31</v>
      </c>
      <c r="H12" s="16">
        <v>0.56</v>
      </c>
      <c r="I12" s="5"/>
      <c r="J12" s="5">
        <f t="shared" si="0"/>
        <v>0</v>
      </c>
      <c r="K12" s="33" t="s">
        <v>539</v>
      </c>
      <c r="L12" s="83"/>
      <c r="M12" s="22"/>
      <c r="N12" s="3"/>
      <c r="O12" s="3"/>
      <c r="P12" s="52"/>
      <c r="Q12" s="36"/>
      <c r="R12" s="63"/>
      <c r="S12" s="3"/>
      <c r="T12" s="80">
        <f t="shared" si="1"/>
        <v>0</v>
      </c>
      <c r="U12" s="33"/>
    </row>
    <row r="13" spans="1:22" s="6" customFormat="1" ht="25.5" customHeight="1">
      <c r="A13" s="23">
        <v>11</v>
      </c>
      <c r="B13" s="2">
        <v>5825229</v>
      </c>
      <c r="C13" s="3" t="s">
        <v>387</v>
      </c>
      <c r="D13" s="4" t="s">
        <v>376</v>
      </c>
      <c r="E13" s="4" t="s">
        <v>404</v>
      </c>
      <c r="F13" s="46">
        <v>0.86</v>
      </c>
      <c r="G13" s="4" t="s">
        <v>320</v>
      </c>
      <c r="H13" s="16">
        <v>8.6</v>
      </c>
      <c r="I13" s="5"/>
      <c r="J13" s="5">
        <f t="shared" si="0"/>
        <v>0</v>
      </c>
      <c r="K13" s="33"/>
      <c r="L13" s="83"/>
      <c r="M13" s="22">
        <v>3336066</v>
      </c>
      <c r="N13" s="3" t="s">
        <v>437</v>
      </c>
      <c r="O13" s="2" t="s">
        <v>39</v>
      </c>
      <c r="P13" s="35" t="s">
        <v>31</v>
      </c>
      <c r="Q13" s="55">
        <v>0.78</v>
      </c>
      <c r="R13" s="63"/>
      <c r="S13" s="7">
        <f>+R13*Q13</f>
        <v>0</v>
      </c>
      <c r="T13" s="80">
        <f t="shared" si="1"/>
        <v>0</v>
      </c>
      <c r="U13" s="33" t="str">
        <f>VLOOKUP(M:M,'[2]Modulo ordine'!$O:$W,9,FALSE)</f>
        <v>http://www2.lyreco.com/staticwebshop/pictures/images/200px/3336066.jpg</v>
      </c>
      <c r="V13" s="8"/>
    </row>
    <row r="14" spans="1:21" s="8" customFormat="1" ht="25.5" customHeight="1">
      <c r="A14" s="23">
        <v>12</v>
      </c>
      <c r="B14" s="2">
        <v>5786394</v>
      </c>
      <c r="C14" s="3" t="s">
        <v>388</v>
      </c>
      <c r="D14" s="4" t="s">
        <v>376</v>
      </c>
      <c r="E14" s="4" t="s">
        <v>404</v>
      </c>
      <c r="F14" s="46">
        <v>0.55</v>
      </c>
      <c r="G14" s="4" t="s">
        <v>320</v>
      </c>
      <c r="H14" s="16">
        <v>5.5</v>
      </c>
      <c r="I14" s="5"/>
      <c r="J14" s="5">
        <f t="shared" si="0"/>
        <v>0</v>
      </c>
      <c r="K14" s="33"/>
      <c r="L14" s="83"/>
      <c r="M14" s="22"/>
      <c r="N14" s="3"/>
      <c r="O14" s="2"/>
      <c r="P14" s="35"/>
      <c r="Q14" s="55"/>
      <c r="R14" s="63"/>
      <c r="S14" s="7">
        <f>+R14*Q14</f>
        <v>0</v>
      </c>
      <c r="T14" s="80">
        <f t="shared" si="1"/>
        <v>0</v>
      </c>
      <c r="U14" s="33"/>
    </row>
    <row r="15" spans="1:21" s="6" customFormat="1" ht="25.5" customHeight="1">
      <c r="A15" s="23">
        <v>13</v>
      </c>
      <c r="B15" s="2">
        <v>229864</v>
      </c>
      <c r="C15" s="34" t="s">
        <v>51</v>
      </c>
      <c r="D15" s="4" t="s">
        <v>48</v>
      </c>
      <c r="E15" s="4" t="s">
        <v>52</v>
      </c>
      <c r="F15" s="46">
        <v>0.02</v>
      </c>
      <c r="G15" s="4" t="s">
        <v>53</v>
      </c>
      <c r="H15" s="16">
        <v>10</v>
      </c>
      <c r="I15" s="5"/>
      <c r="J15" s="5">
        <f t="shared" si="0"/>
        <v>0</v>
      </c>
      <c r="K15" s="33" t="s">
        <v>540</v>
      </c>
      <c r="L15" s="83"/>
      <c r="M15" s="22"/>
      <c r="N15" s="3"/>
      <c r="O15" s="3"/>
      <c r="P15" s="52"/>
      <c r="Q15" s="36"/>
      <c r="R15" s="63"/>
      <c r="S15" s="3"/>
      <c r="T15" s="80">
        <f t="shared" si="1"/>
        <v>0</v>
      </c>
      <c r="U15" s="33"/>
    </row>
    <row r="16" spans="1:21" s="6" customFormat="1" ht="25.5" customHeight="1">
      <c r="A16" s="23">
        <v>14</v>
      </c>
      <c r="B16" s="2">
        <v>991561</v>
      </c>
      <c r="C16" s="3" t="s">
        <v>54</v>
      </c>
      <c r="D16" s="4" t="s">
        <v>39</v>
      </c>
      <c r="E16" s="4" t="s">
        <v>55</v>
      </c>
      <c r="F16" s="46">
        <v>0.03</v>
      </c>
      <c r="G16" s="4" t="s">
        <v>56</v>
      </c>
      <c r="H16" s="16">
        <v>7.5</v>
      </c>
      <c r="I16" s="5"/>
      <c r="J16" s="5">
        <f t="shared" si="0"/>
        <v>0</v>
      </c>
      <c r="K16" s="33" t="s">
        <v>541</v>
      </c>
      <c r="L16" s="83"/>
      <c r="M16" s="22"/>
      <c r="N16" s="3"/>
      <c r="O16" s="3"/>
      <c r="P16" s="52"/>
      <c r="Q16" s="36"/>
      <c r="R16" s="63"/>
      <c r="S16" s="3"/>
      <c r="T16" s="80">
        <f t="shared" si="1"/>
        <v>0</v>
      </c>
      <c r="U16" s="33"/>
    </row>
    <row r="17" spans="1:22" s="6" customFormat="1" ht="25.5" customHeight="1">
      <c r="A17" s="23">
        <v>15</v>
      </c>
      <c r="B17" s="2">
        <v>2233235</v>
      </c>
      <c r="C17" s="3" t="s">
        <v>57</v>
      </c>
      <c r="D17" s="4" t="s">
        <v>58</v>
      </c>
      <c r="E17" s="4" t="s">
        <v>59</v>
      </c>
      <c r="F17" s="46">
        <v>0.05</v>
      </c>
      <c r="G17" s="4" t="s">
        <v>56</v>
      </c>
      <c r="H17" s="16">
        <v>12.5</v>
      </c>
      <c r="I17" s="5"/>
      <c r="J17" s="5">
        <f t="shared" si="0"/>
        <v>0</v>
      </c>
      <c r="K17" s="33" t="s">
        <v>542</v>
      </c>
      <c r="L17" s="83"/>
      <c r="M17" s="22">
        <v>229829</v>
      </c>
      <c r="N17" s="3" t="s">
        <v>438</v>
      </c>
      <c r="O17" s="2" t="s">
        <v>58</v>
      </c>
      <c r="P17" s="35" t="s">
        <v>352</v>
      </c>
      <c r="Q17" s="55">
        <v>24.5</v>
      </c>
      <c r="R17" s="63"/>
      <c r="S17" s="7">
        <f aca="true" t="shared" si="2" ref="S17:S22">+R17*Q17</f>
        <v>0</v>
      </c>
      <c r="T17" s="80">
        <f t="shared" si="1"/>
        <v>0</v>
      </c>
      <c r="U17" s="33" t="str">
        <f>VLOOKUP(M:M,'[2]Modulo ordine'!$O:$W,9,FALSE)</f>
        <v>http://www2.lyreco.com/staticwebshop/pictures/images0005/200px/229829.jpg</v>
      </c>
      <c r="V17" s="8"/>
    </row>
    <row r="18" spans="1:21" s="6" customFormat="1" ht="25.5" customHeight="1">
      <c r="A18" s="23">
        <v>16</v>
      </c>
      <c r="B18" s="2">
        <v>4640337</v>
      </c>
      <c r="C18" s="3" t="s">
        <v>389</v>
      </c>
      <c r="D18" s="4" t="s">
        <v>377</v>
      </c>
      <c r="E18" s="4" t="s">
        <v>405</v>
      </c>
      <c r="F18" s="46">
        <v>0.01</v>
      </c>
      <c r="G18" s="4" t="s">
        <v>352</v>
      </c>
      <c r="H18" s="16">
        <v>5</v>
      </c>
      <c r="I18" s="5"/>
      <c r="J18" s="5">
        <f t="shared" si="0"/>
        <v>0</v>
      </c>
      <c r="K18" s="33" t="s">
        <v>543</v>
      </c>
      <c r="L18" s="83"/>
      <c r="M18" s="22"/>
      <c r="N18" s="3"/>
      <c r="O18" s="2"/>
      <c r="P18" s="35"/>
      <c r="Q18" s="55"/>
      <c r="R18" s="63"/>
      <c r="S18" s="7">
        <f t="shared" si="2"/>
        <v>0</v>
      </c>
      <c r="T18" s="80">
        <f t="shared" si="1"/>
        <v>0</v>
      </c>
      <c r="U18" s="33"/>
    </row>
    <row r="19" spans="1:21" s="6" customFormat="1" ht="25.5" customHeight="1">
      <c r="A19" s="23">
        <v>17</v>
      </c>
      <c r="B19" s="2">
        <v>4640326</v>
      </c>
      <c r="C19" s="3" t="s">
        <v>390</v>
      </c>
      <c r="D19" s="4" t="s">
        <v>377</v>
      </c>
      <c r="E19" s="4" t="s">
        <v>406</v>
      </c>
      <c r="F19" s="46">
        <v>0.01</v>
      </c>
      <c r="G19" s="4" t="s">
        <v>352</v>
      </c>
      <c r="H19" s="16">
        <v>5</v>
      </c>
      <c r="I19" s="5"/>
      <c r="J19" s="5">
        <f t="shared" si="0"/>
        <v>0</v>
      </c>
      <c r="K19" s="33" t="s">
        <v>544</v>
      </c>
      <c r="L19" s="83"/>
      <c r="M19" s="22"/>
      <c r="N19" s="3"/>
      <c r="O19" s="2"/>
      <c r="P19" s="35"/>
      <c r="Q19" s="55"/>
      <c r="R19" s="63"/>
      <c r="S19" s="7">
        <f t="shared" si="2"/>
        <v>0</v>
      </c>
      <c r="T19" s="80">
        <f t="shared" si="1"/>
        <v>0</v>
      </c>
      <c r="U19" s="33"/>
    </row>
    <row r="20" spans="1:22" s="6" customFormat="1" ht="25.5" customHeight="1">
      <c r="A20" s="23">
        <v>18</v>
      </c>
      <c r="B20" s="2">
        <v>219973</v>
      </c>
      <c r="C20" s="3" t="s">
        <v>391</v>
      </c>
      <c r="D20" s="4" t="s">
        <v>63</v>
      </c>
      <c r="E20" s="4">
        <v>395801200</v>
      </c>
      <c r="F20" s="46">
        <v>0.06</v>
      </c>
      <c r="G20" s="4" t="s">
        <v>354</v>
      </c>
      <c r="H20" s="16">
        <v>6</v>
      </c>
      <c r="I20" s="5"/>
      <c r="J20" s="5">
        <f t="shared" si="0"/>
        <v>0</v>
      </c>
      <c r="K20" s="33" t="s">
        <v>545</v>
      </c>
      <c r="L20" s="83"/>
      <c r="M20" s="22">
        <v>318042</v>
      </c>
      <c r="N20" s="3" t="s">
        <v>439</v>
      </c>
      <c r="O20" s="2" t="s">
        <v>39</v>
      </c>
      <c r="P20" s="35" t="s">
        <v>370</v>
      </c>
      <c r="Q20" s="55">
        <v>1.45</v>
      </c>
      <c r="R20" s="63"/>
      <c r="S20" s="7">
        <f t="shared" si="2"/>
        <v>0</v>
      </c>
      <c r="T20" s="80">
        <f t="shared" si="1"/>
        <v>0</v>
      </c>
      <c r="U20" s="33" t="str">
        <f>VLOOKUP(M:M,'[2]Modulo ordine'!$O:$W,9,FALSE)</f>
        <v>http://www2.lyreco.com/staticwebshop/pictures/images/200px/318042.jpg</v>
      </c>
      <c r="V20" s="8"/>
    </row>
    <row r="21" spans="1:22" s="6" customFormat="1" ht="25.5" customHeight="1">
      <c r="A21" s="23">
        <v>19</v>
      </c>
      <c r="B21" s="2">
        <v>220534</v>
      </c>
      <c r="C21" s="3" t="s">
        <v>62</v>
      </c>
      <c r="D21" s="4" t="s">
        <v>63</v>
      </c>
      <c r="E21" s="4" t="s">
        <v>64</v>
      </c>
      <c r="F21" s="46">
        <v>0.04</v>
      </c>
      <c r="G21" s="4" t="s">
        <v>65</v>
      </c>
      <c r="H21" s="16">
        <v>2</v>
      </c>
      <c r="I21" s="5"/>
      <c r="J21" s="5">
        <f t="shared" si="0"/>
        <v>0</v>
      </c>
      <c r="K21" s="33" t="s">
        <v>546</v>
      </c>
      <c r="L21" s="83"/>
      <c r="M21" s="89">
        <v>759898</v>
      </c>
      <c r="N21" s="3" t="s">
        <v>440</v>
      </c>
      <c r="O21" s="2" t="s">
        <v>39</v>
      </c>
      <c r="P21" s="35" t="s">
        <v>355</v>
      </c>
      <c r="Q21" s="55">
        <v>3.5</v>
      </c>
      <c r="R21" s="63"/>
      <c r="S21" s="7">
        <f t="shared" si="2"/>
        <v>0</v>
      </c>
      <c r="T21" s="80">
        <f t="shared" si="1"/>
        <v>0</v>
      </c>
      <c r="U21" s="33" t="str">
        <f>VLOOKUP(M:M,'[2]Modulo ordine'!$O:$W,9,FALSE)</f>
        <v>http://www2.lyreco.com/staticwebshop/pictures/images/200px/759898.jpg</v>
      </c>
      <c r="V21" s="8"/>
    </row>
    <row r="22" spans="1:22" s="6" customFormat="1" ht="25.5" customHeight="1">
      <c r="A22" s="23">
        <v>20</v>
      </c>
      <c r="B22" s="2">
        <v>3047444</v>
      </c>
      <c r="C22" s="3" t="s">
        <v>66</v>
      </c>
      <c r="D22" s="4" t="s">
        <v>67</v>
      </c>
      <c r="E22" s="4" t="s">
        <v>68</v>
      </c>
      <c r="F22" s="46">
        <v>16.61</v>
      </c>
      <c r="G22" s="4" t="s">
        <v>31</v>
      </c>
      <c r="H22" s="16">
        <v>16.61</v>
      </c>
      <c r="I22" s="5"/>
      <c r="J22" s="5">
        <f t="shared" si="0"/>
        <v>0</v>
      </c>
      <c r="K22" s="33" t="s">
        <v>547</v>
      </c>
      <c r="L22" s="83"/>
      <c r="M22" s="22">
        <v>162737</v>
      </c>
      <c r="N22" s="3" t="s">
        <v>441</v>
      </c>
      <c r="O22" s="2" t="s">
        <v>378</v>
      </c>
      <c r="P22" s="35" t="s">
        <v>31</v>
      </c>
      <c r="Q22" s="55">
        <v>15.6</v>
      </c>
      <c r="R22" s="63"/>
      <c r="S22" s="7">
        <f t="shared" si="2"/>
        <v>0</v>
      </c>
      <c r="T22" s="80">
        <f t="shared" si="1"/>
        <v>0</v>
      </c>
      <c r="U22" s="33" t="str">
        <f>VLOOKUP(M:M,'[2]Modulo ordine'!$O:$W,9,FALSE)</f>
        <v>http://www2.lyreco.com/staticwebshop/pictures/images0005/200px/162737.jpg</v>
      </c>
      <c r="V22" s="8"/>
    </row>
    <row r="23" spans="1:21" s="8" customFormat="1" ht="25.5" customHeight="1">
      <c r="A23" s="23">
        <v>21</v>
      </c>
      <c r="B23" s="2">
        <v>5937226</v>
      </c>
      <c r="C23" s="3" t="s">
        <v>323</v>
      </c>
      <c r="D23" s="4" t="s">
        <v>69</v>
      </c>
      <c r="E23" s="4" t="s">
        <v>70</v>
      </c>
      <c r="F23" s="46">
        <v>13.04</v>
      </c>
      <c r="G23" s="4" t="s">
        <v>71</v>
      </c>
      <c r="H23" s="16">
        <v>52.16</v>
      </c>
      <c r="I23" s="5"/>
      <c r="J23" s="5">
        <f t="shared" si="0"/>
        <v>0</v>
      </c>
      <c r="K23" s="33"/>
      <c r="L23" s="83"/>
      <c r="M23" s="22"/>
      <c r="N23" s="3"/>
      <c r="O23" s="3"/>
      <c r="P23" s="52"/>
      <c r="Q23" s="36"/>
      <c r="R23" s="63"/>
      <c r="S23" s="3"/>
      <c r="T23" s="80">
        <f t="shared" si="1"/>
        <v>0</v>
      </c>
      <c r="U23" s="33"/>
    </row>
    <row r="24" spans="1:21" s="8" customFormat="1" ht="25.5" customHeight="1">
      <c r="A24" s="23">
        <v>22</v>
      </c>
      <c r="B24" s="2">
        <v>5937237</v>
      </c>
      <c r="C24" s="3" t="s">
        <v>324</v>
      </c>
      <c r="D24" s="4" t="s">
        <v>69</v>
      </c>
      <c r="E24" s="4" t="s">
        <v>70</v>
      </c>
      <c r="F24" s="46">
        <v>11.01</v>
      </c>
      <c r="G24" s="4" t="s">
        <v>72</v>
      </c>
      <c r="H24" s="16">
        <v>55.05</v>
      </c>
      <c r="I24" s="5"/>
      <c r="J24" s="5">
        <f t="shared" si="0"/>
        <v>0</v>
      </c>
      <c r="K24" s="33"/>
      <c r="L24" s="83"/>
      <c r="M24" s="22"/>
      <c r="N24" s="3"/>
      <c r="O24" s="3"/>
      <c r="P24" s="52"/>
      <c r="Q24" s="36"/>
      <c r="R24" s="63"/>
      <c r="S24" s="3"/>
      <c r="T24" s="80">
        <f t="shared" si="1"/>
        <v>0</v>
      </c>
      <c r="U24" s="33"/>
    </row>
    <row r="25" spans="1:21" s="8" customFormat="1" ht="25.5" customHeight="1">
      <c r="A25" s="23">
        <v>23</v>
      </c>
      <c r="B25" s="2">
        <v>5937259</v>
      </c>
      <c r="C25" s="3" t="s">
        <v>325</v>
      </c>
      <c r="D25" s="4" t="s">
        <v>69</v>
      </c>
      <c r="E25" s="4" t="s">
        <v>70</v>
      </c>
      <c r="F25" s="46">
        <v>14</v>
      </c>
      <c r="G25" s="4" t="s">
        <v>73</v>
      </c>
      <c r="H25" s="16">
        <v>56</v>
      </c>
      <c r="I25" s="5"/>
      <c r="J25" s="5">
        <f t="shared" si="0"/>
        <v>0</v>
      </c>
      <c r="K25" s="33"/>
      <c r="L25" s="83"/>
      <c r="M25" s="22"/>
      <c r="N25" s="3"/>
      <c r="O25" s="3"/>
      <c r="P25" s="52"/>
      <c r="Q25" s="36"/>
      <c r="R25" s="63"/>
      <c r="S25" s="3"/>
      <c r="T25" s="80">
        <f t="shared" si="1"/>
        <v>0</v>
      </c>
      <c r="U25" s="33"/>
    </row>
    <row r="26" spans="1:22" s="6" customFormat="1" ht="25.5" customHeight="1">
      <c r="A26" s="23">
        <v>24</v>
      </c>
      <c r="B26" s="2">
        <v>5782436</v>
      </c>
      <c r="C26" s="3" t="s">
        <v>392</v>
      </c>
      <c r="D26" s="4" t="s">
        <v>74</v>
      </c>
      <c r="E26" s="4" t="s">
        <v>404</v>
      </c>
      <c r="F26" s="46">
        <v>0.6</v>
      </c>
      <c r="G26" s="4" t="s">
        <v>353</v>
      </c>
      <c r="H26" s="16">
        <v>30</v>
      </c>
      <c r="I26" s="5"/>
      <c r="J26" s="5">
        <f t="shared" si="0"/>
        <v>0</v>
      </c>
      <c r="K26" s="33"/>
      <c r="L26" s="83"/>
      <c r="M26" s="22">
        <v>1237117</v>
      </c>
      <c r="N26" s="3" t="s">
        <v>442</v>
      </c>
      <c r="O26" s="2" t="s">
        <v>39</v>
      </c>
      <c r="P26" s="35" t="s">
        <v>353</v>
      </c>
      <c r="Q26" s="55">
        <v>19</v>
      </c>
      <c r="R26" s="63"/>
      <c r="S26" s="7">
        <f>+R26*Q26</f>
        <v>0</v>
      </c>
      <c r="T26" s="80">
        <f t="shared" si="1"/>
        <v>0</v>
      </c>
      <c r="U26" s="33" t="str">
        <f>VLOOKUP(M:M,'[2]Modulo ordine'!$O:$W,9,FALSE)</f>
        <v>http://www2.lyreco.com/staticwebshop/pictures/images0005/200px/1237117.jpg</v>
      </c>
      <c r="V26" s="8"/>
    </row>
    <row r="27" spans="1:22" s="6" customFormat="1" ht="25.5" customHeight="1">
      <c r="A27" s="23">
        <v>25</v>
      </c>
      <c r="B27" s="2">
        <v>5782425</v>
      </c>
      <c r="C27" s="3" t="s">
        <v>393</v>
      </c>
      <c r="D27" s="4" t="s">
        <v>74</v>
      </c>
      <c r="E27" s="4" t="s">
        <v>404</v>
      </c>
      <c r="F27" s="46">
        <v>0.47</v>
      </c>
      <c r="G27" s="4" t="s">
        <v>353</v>
      </c>
      <c r="H27" s="16">
        <v>23.5</v>
      </c>
      <c r="I27" s="5"/>
      <c r="J27" s="5">
        <f t="shared" si="0"/>
        <v>0</v>
      </c>
      <c r="K27" s="33"/>
      <c r="L27" s="83"/>
      <c r="M27" s="22">
        <v>1237072</v>
      </c>
      <c r="N27" s="3" t="s">
        <v>443</v>
      </c>
      <c r="O27" s="2" t="s">
        <v>39</v>
      </c>
      <c r="P27" s="35" t="s">
        <v>353</v>
      </c>
      <c r="Q27" s="55">
        <v>14.8</v>
      </c>
      <c r="R27" s="63"/>
      <c r="S27" s="7">
        <f>+R27*Q27</f>
        <v>0</v>
      </c>
      <c r="T27" s="80">
        <f t="shared" si="1"/>
        <v>0</v>
      </c>
      <c r="U27" s="33" t="str">
        <f>VLOOKUP(M:M,'[2]Modulo ordine'!$O:$W,9,FALSE)</f>
        <v>http://www2.lyreco.com/staticwebshop/pictures/images0005/200px/1237072.jpg</v>
      </c>
      <c r="V27" s="8"/>
    </row>
    <row r="28" spans="1:22" s="6" customFormat="1" ht="25.5" customHeight="1">
      <c r="A28" s="23">
        <v>26</v>
      </c>
      <c r="B28" s="2">
        <v>5782414</v>
      </c>
      <c r="C28" s="3" t="s">
        <v>394</v>
      </c>
      <c r="D28" s="4" t="s">
        <v>74</v>
      </c>
      <c r="E28" s="4" t="s">
        <v>404</v>
      </c>
      <c r="F28" s="46">
        <v>0.6</v>
      </c>
      <c r="G28" s="4" t="s">
        <v>353</v>
      </c>
      <c r="H28" s="16">
        <v>30</v>
      </c>
      <c r="I28" s="5"/>
      <c r="J28" s="5">
        <f t="shared" si="0"/>
        <v>0</v>
      </c>
      <c r="K28" s="33"/>
      <c r="L28" s="83"/>
      <c r="M28" s="22">
        <v>1236978</v>
      </c>
      <c r="N28" s="3" t="s">
        <v>444</v>
      </c>
      <c r="O28" s="2" t="s">
        <v>39</v>
      </c>
      <c r="P28" s="35" t="s">
        <v>353</v>
      </c>
      <c r="Q28" s="55">
        <v>19</v>
      </c>
      <c r="R28" s="63"/>
      <c r="S28" s="7">
        <f>+R28*Q28</f>
        <v>0</v>
      </c>
      <c r="T28" s="80">
        <f t="shared" si="1"/>
        <v>0</v>
      </c>
      <c r="U28" s="33" t="str">
        <f>VLOOKUP(M:M,'[2]Modulo ordine'!$O:$W,9,FALSE)</f>
        <v>http://www2.lyreco.com/staticwebshop/pictures/images0005/200px/1236978.jpg</v>
      </c>
      <c r="V28" s="8"/>
    </row>
    <row r="29" spans="1:22" s="6" customFormat="1" ht="25.5" customHeight="1">
      <c r="A29" s="23">
        <v>27</v>
      </c>
      <c r="B29" s="2">
        <v>5782403</v>
      </c>
      <c r="C29" s="3" t="s">
        <v>395</v>
      </c>
      <c r="D29" s="4" t="s">
        <v>74</v>
      </c>
      <c r="E29" s="4" t="s">
        <v>404</v>
      </c>
      <c r="F29" s="46">
        <v>0.49</v>
      </c>
      <c r="G29" s="4" t="s">
        <v>353</v>
      </c>
      <c r="H29" s="16">
        <v>24.5</v>
      </c>
      <c r="I29" s="5"/>
      <c r="J29" s="5">
        <f t="shared" si="0"/>
        <v>0</v>
      </c>
      <c r="K29" s="33"/>
      <c r="L29" s="83"/>
      <c r="M29" s="22">
        <v>1236991</v>
      </c>
      <c r="N29" s="3" t="s">
        <v>445</v>
      </c>
      <c r="O29" s="2" t="s">
        <v>39</v>
      </c>
      <c r="P29" s="35" t="s">
        <v>353</v>
      </c>
      <c r="Q29" s="55">
        <v>14.8</v>
      </c>
      <c r="R29" s="63"/>
      <c r="S29" s="7">
        <f>+R29*Q29</f>
        <v>0</v>
      </c>
      <c r="T29" s="80">
        <f t="shared" si="1"/>
        <v>0</v>
      </c>
      <c r="U29" s="33" t="str">
        <f>VLOOKUP(M:M,'[2]Modulo ordine'!$O:$W,9,FALSE)</f>
        <v>http://www2.lyreco.com/staticwebshop/pictures/images0005/200px/1236991.jpg</v>
      </c>
      <c r="V29" s="8"/>
    </row>
    <row r="30" spans="1:21" s="6" customFormat="1" ht="25.5" customHeight="1">
      <c r="A30" s="94">
        <v>28</v>
      </c>
      <c r="B30" s="2">
        <v>2590626</v>
      </c>
      <c r="C30" s="34" t="s">
        <v>75</v>
      </c>
      <c r="D30" s="100" t="s">
        <v>50</v>
      </c>
      <c r="E30" s="62" t="s">
        <v>76</v>
      </c>
      <c r="F30" s="47">
        <v>0.06</v>
      </c>
      <c r="G30" s="4" t="s">
        <v>65</v>
      </c>
      <c r="H30" s="16">
        <v>3</v>
      </c>
      <c r="I30" s="5"/>
      <c r="J30" s="5">
        <f t="shared" si="0"/>
        <v>0</v>
      </c>
      <c r="K30" s="33" t="s">
        <v>548</v>
      </c>
      <c r="L30" s="83"/>
      <c r="M30" s="22"/>
      <c r="N30" s="3"/>
      <c r="O30" s="3"/>
      <c r="P30" s="52"/>
      <c r="Q30" s="36"/>
      <c r="R30" s="63"/>
      <c r="S30" s="3"/>
      <c r="T30" s="80">
        <f t="shared" si="1"/>
        <v>0</v>
      </c>
      <c r="U30" s="33"/>
    </row>
    <row r="31" spans="1:21" s="6" customFormat="1" ht="25.5" customHeight="1">
      <c r="A31" s="95"/>
      <c r="B31" s="2">
        <v>2590637</v>
      </c>
      <c r="C31" s="3" t="s">
        <v>77</v>
      </c>
      <c r="D31" s="101"/>
      <c r="E31" s="4" t="s">
        <v>331</v>
      </c>
      <c r="F31" s="47">
        <v>0.06</v>
      </c>
      <c r="G31" s="4" t="s">
        <v>65</v>
      </c>
      <c r="H31" s="16">
        <v>3</v>
      </c>
      <c r="I31" s="5"/>
      <c r="J31" s="5">
        <f t="shared" si="0"/>
        <v>0</v>
      </c>
      <c r="K31" s="33" t="s">
        <v>549</v>
      </c>
      <c r="L31" s="83"/>
      <c r="M31" s="22"/>
      <c r="N31" s="3"/>
      <c r="O31" s="3"/>
      <c r="P31" s="52"/>
      <c r="Q31" s="36"/>
      <c r="R31" s="63"/>
      <c r="S31" s="3"/>
      <c r="T31" s="80">
        <f t="shared" si="1"/>
        <v>0</v>
      </c>
      <c r="U31" s="33"/>
    </row>
    <row r="32" spans="1:21" s="6" customFormat="1" ht="25.5" customHeight="1">
      <c r="A32" s="95"/>
      <c r="B32" s="2">
        <v>2590648</v>
      </c>
      <c r="C32" s="3" t="s">
        <v>78</v>
      </c>
      <c r="D32" s="101"/>
      <c r="E32" s="4" t="s">
        <v>332</v>
      </c>
      <c r="F32" s="47">
        <v>0.06</v>
      </c>
      <c r="G32" s="4" t="s">
        <v>65</v>
      </c>
      <c r="H32" s="16">
        <v>3</v>
      </c>
      <c r="I32" s="5"/>
      <c r="J32" s="5">
        <f t="shared" si="0"/>
        <v>0</v>
      </c>
      <c r="K32" s="33" t="s">
        <v>550</v>
      </c>
      <c r="L32" s="83"/>
      <c r="M32" s="22"/>
      <c r="N32" s="3"/>
      <c r="O32" s="3"/>
      <c r="P32" s="52"/>
      <c r="Q32" s="36"/>
      <c r="R32" s="63"/>
      <c r="S32" s="3"/>
      <c r="T32" s="80">
        <f t="shared" si="1"/>
        <v>0</v>
      </c>
      <c r="U32" s="33"/>
    </row>
    <row r="33" spans="1:21" s="6" customFormat="1" ht="25.5" customHeight="1">
      <c r="A33" s="96"/>
      <c r="B33" s="2">
        <v>3919926</v>
      </c>
      <c r="C33" s="3" t="s">
        <v>79</v>
      </c>
      <c r="D33" s="102"/>
      <c r="E33" s="4" t="s">
        <v>333</v>
      </c>
      <c r="F33" s="47">
        <v>0.06</v>
      </c>
      <c r="G33" s="4" t="s">
        <v>65</v>
      </c>
      <c r="H33" s="16">
        <v>3</v>
      </c>
      <c r="I33" s="5"/>
      <c r="J33" s="5">
        <f t="shared" si="0"/>
        <v>0</v>
      </c>
      <c r="K33" s="33" t="s">
        <v>551</v>
      </c>
      <c r="L33" s="83"/>
      <c r="M33" s="22"/>
      <c r="N33" s="3"/>
      <c r="O33" s="3"/>
      <c r="P33" s="52"/>
      <c r="Q33" s="36"/>
      <c r="R33" s="63"/>
      <c r="S33" s="3"/>
      <c r="T33" s="80">
        <f t="shared" si="1"/>
        <v>0</v>
      </c>
      <c r="U33" s="33"/>
    </row>
    <row r="34" spans="1:21" s="6" customFormat="1" ht="25.5" customHeight="1">
      <c r="A34" s="94">
        <v>29</v>
      </c>
      <c r="B34" s="2">
        <v>221402</v>
      </c>
      <c r="C34" s="3" t="s">
        <v>80</v>
      </c>
      <c r="D34" s="100" t="s">
        <v>50</v>
      </c>
      <c r="E34" s="62" t="s">
        <v>81</v>
      </c>
      <c r="F34" s="47">
        <v>0.03</v>
      </c>
      <c r="G34" s="4" t="s">
        <v>65</v>
      </c>
      <c r="H34" s="16">
        <v>1.5</v>
      </c>
      <c r="I34" s="5"/>
      <c r="J34" s="5">
        <f t="shared" si="0"/>
        <v>0</v>
      </c>
      <c r="K34" s="33" t="s">
        <v>552</v>
      </c>
      <c r="L34" s="83"/>
      <c r="M34" s="22"/>
      <c r="N34" s="3"/>
      <c r="O34" s="3"/>
      <c r="P34" s="52"/>
      <c r="Q34" s="36"/>
      <c r="R34" s="63"/>
      <c r="S34" s="3"/>
      <c r="T34" s="80">
        <f t="shared" si="1"/>
        <v>0</v>
      </c>
      <c r="U34" s="33"/>
    </row>
    <row r="35" spans="1:21" s="6" customFormat="1" ht="25.5" customHeight="1">
      <c r="A35" s="95"/>
      <c r="B35" s="2">
        <v>221413</v>
      </c>
      <c r="C35" s="3" t="s">
        <v>82</v>
      </c>
      <c r="D35" s="101"/>
      <c r="E35" s="4">
        <v>221413</v>
      </c>
      <c r="F35" s="47">
        <v>0.03</v>
      </c>
      <c r="G35" s="4" t="s">
        <v>65</v>
      </c>
      <c r="H35" s="16">
        <v>1.5</v>
      </c>
      <c r="I35" s="5"/>
      <c r="J35" s="5">
        <f t="shared" si="0"/>
        <v>0</v>
      </c>
      <c r="K35" s="33" t="s">
        <v>553</v>
      </c>
      <c r="L35" s="83"/>
      <c r="M35" s="22"/>
      <c r="N35" s="3"/>
      <c r="O35" s="3"/>
      <c r="P35" s="52"/>
      <c r="Q35" s="36"/>
      <c r="R35" s="63"/>
      <c r="S35" s="3"/>
      <c r="T35" s="80">
        <f t="shared" si="1"/>
        <v>0</v>
      </c>
      <c r="U35" s="33"/>
    </row>
    <row r="36" spans="1:21" s="6" customFormat="1" ht="25.5" customHeight="1">
      <c r="A36" s="95"/>
      <c r="B36" s="2">
        <v>221424</v>
      </c>
      <c r="C36" s="3" t="s">
        <v>83</v>
      </c>
      <c r="D36" s="101"/>
      <c r="E36" s="4">
        <v>221424</v>
      </c>
      <c r="F36" s="47">
        <v>0.03</v>
      </c>
      <c r="G36" s="4" t="s">
        <v>65</v>
      </c>
      <c r="H36" s="16">
        <v>1.5</v>
      </c>
      <c r="I36" s="5"/>
      <c r="J36" s="5">
        <f t="shared" si="0"/>
        <v>0</v>
      </c>
      <c r="K36" s="33" t="s">
        <v>554</v>
      </c>
      <c r="L36" s="83"/>
      <c r="M36" s="22"/>
      <c r="N36" s="3"/>
      <c r="O36" s="3"/>
      <c r="P36" s="52"/>
      <c r="Q36" s="36"/>
      <c r="R36" s="63"/>
      <c r="S36" s="3"/>
      <c r="T36" s="80">
        <f t="shared" si="1"/>
        <v>0</v>
      </c>
      <c r="U36" s="33"/>
    </row>
    <row r="37" spans="1:21" s="6" customFormat="1" ht="25.5" customHeight="1">
      <c r="A37" s="96"/>
      <c r="B37" s="2">
        <v>221435</v>
      </c>
      <c r="C37" s="3" t="s">
        <v>84</v>
      </c>
      <c r="D37" s="102"/>
      <c r="E37" s="4">
        <v>221435</v>
      </c>
      <c r="F37" s="47">
        <v>0.03</v>
      </c>
      <c r="G37" s="4" t="s">
        <v>65</v>
      </c>
      <c r="H37" s="16">
        <v>1.5</v>
      </c>
      <c r="I37" s="5"/>
      <c r="J37" s="5">
        <f t="shared" si="0"/>
        <v>0</v>
      </c>
      <c r="K37" s="33" t="s">
        <v>555</v>
      </c>
      <c r="L37" s="83"/>
      <c r="M37" s="22"/>
      <c r="N37" s="3"/>
      <c r="O37" s="3"/>
      <c r="P37" s="52"/>
      <c r="Q37" s="36"/>
      <c r="R37" s="63"/>
      <c r="S37" s="3"/>
      <c r="T37" s="80">
        <f t="shared" si="1"/>
        <v>0</v>
      </c>
      <c r="U37" s="33"/>
    </row>
    <row r="38" spans="1:22" s="6" customFormat="1" ht="25.5" customHeight="1">
      <c r="A38" s="94">
        <v>30</v>
      </c>
      <c r="B38" s="2">
        <v>222757</v>
      </c>
      <c r="C38" s="3" t="s">
        <v>85</v>
      </c>
      <c r="D38" s="4" t="s">
        <v>63</v>
      </c>
      <c r="E38" s="4" t="s">
        <v>86</v>
      </c>
      <c r="F38" s="47">
        <v>0.45</v>
      </c>
      <c r="G38" s="4" t="s">
        <v>359</v>
      </c>
      <c r="H38" s="16">
        <v>2.25</v>
      </c>
      <c r="I38" s="5"/>
      <c r="J38" s="5">
        <f t="shared" si="0"/>
        <v>0</v>
      </c>
      <c r="K38" s="33" t="s">
        <v>556</v>
      </c>
      <c r="L38" s="83"/>
      <c r="M38" s="22">
        <v>318714</v>
      </c>
      <c r="N38" s="3" t="s">
        <v>446</v>
      </c>
      <c r="O38" s="2" t="s">
        <v>39</v>
      </c>
      <c r="P38" s="35" t="s">
        <v>320</v>
      </c>
      <c r="Q38" s="55">
        <v>3.83</v>
      </c>
      <c r="R38" s="63"/>
      <c r="S38" s="7">
        <f>+R38*Q38</f>
        <v>0</v>
      </c>
      <c r="T38" s="80">
        <f t="shared" si="1"/>
        <v>0</v>
      </c>
      <c r="U38" s="33" t="str">
        <f>VLOOKUP(M:M,'[2]Modulo ordine'!$O:$W,9,FALSE)</f>
        <v>http://www2.lyreco.com/staticwebshop/pictures/images/200px/318714.jpg</v>
      </c>
      <c r="V38" s="8"/>
    </row>
    <row r="39" spans="1:22" s="6" customFormat="1" ht="25.5" customHeight="1">
      <c r="A39" s="95"/>
      <c r="B39" s="2">
        <v>222779</v>
      </c>
      <c r="C39" s="3" t="s">
        <v>87</v>
      </c>
      <c r="D39" s="4" t="s">
        <v>63</v>
      </c>
      <c r="E39" s="4" t="s">
        <v>334</v>
      </c>
      <c r="F39" s="47">
        <v>0.45</v>
      </c>
      <c r="G39" s="4" t="s">
        <v>359</v>
      </c>
      <c r="H39" s="16">
        <v>2.25</v>
      </c>
      <c r="I39" s="5"/>
      <c r="J39" s="5">
        <f t="shared" si="0"/>
        <v>0</v>
      </c>
      <c r="K39" s="33" t="s">
        <v>557</v>
      </c>
      <c r="L39" s="83"/>
      <c r="M39" s="22">
        <v>318725</v>
      </c>
      <c r="N39" s="3" t="s">
        <v>447</v>
      </c>
      <c r="O39" s="2" t="s">
        <v>39</v>
      </c>
      <c r="P39" s="35" t="s">
        <v>320</v>
      </c>
      <c r="Q39" s="55">
        <v>3.83</v>
      </c>
      <c r="R39" s="63"/>
      <c r="S39" s="7">
        <f>+R39*Q39</f>
        <v>0</v>
      </c>
      <c r="T39" s="80">
        <f t="shared" si="1"/>
        <v>0</v>
      </c>
      <c r="U39" s="33" t="str">
        <f>VLOOKUP(M:M,'[2]Modulo ordine'!$O:$W,9,FALSE)</f>
        <v>http://www2.lyreco.com/staticwebshop/pictures/images/200px/318725.jpg</v>
      </c>
      <c r="V39" s="8"/>
    </row>
    <row r="40" spans="1:22" s="6" customFormat="1" ht="25.5" customHeight="1">
      <c r="A40" s="96"/>
      <c r="B40" s="2">
        <v>222781</v>
      </c>
      <c r="C40" s="3" t="s">
        <v>88</v>
      </c>
      <c r="D40" s="4" t="s">
        <v>63</v>
      </c>
      <c r="E40" s="4" t="s">
        <v>335</v>
      </c>
      <c r="F40" s="47">
        <v>0.45</v>
      </c>
      <c r="G40" s="4" t="s">
        <v>359</v>
      </c>
      <c r="H40" s="16">
        <v>2.25</v>
      </c>
      <c r="I40" s="5"/>
      <c r="J40" s="5">
        <f t="shared" si="0"/>
        <v>0</v>
      </c>
      <c r="K40" s="33" t="s">
        <v>558</v>
      </c>
      <c r="L40" s="83"/>
      <c r="M40" s="22">
        <v>318703</v>
      </c>
      <c r="N40" s="3" t="s">
        <v>448</v>
      </c>
      <c r="O40" s="2" t="s">
        <v>39</v>
      </c>
      <c r="P40" s="35" t="s">
        <v>320</v>
      </c>
      <c r="Q40" s="55">
        <v>3.83</v>
      </c>
      <c r="R40" s="63"/>
      <c r="S40" s="7">
        <f>+R40*Q40</f>
        <v>0</v>
      </c>
      <c r="T40" s="80">
        <f t="shared" si="1"/>
        <v>0</v>
      </c>
      <c r="U40" s="33" t="str">
        <f>VLOOKUP(M:M,'[2]Modulo ordine'!$O:$W,9,FALSE)</f>
        <v>http://www2.lyreco.com/staticwebshop/pictures/images/200px/318703.jpg</v>
      </c>
      <c r="V40" s="8"/>
    </row>
    <row r="41" spans="1:22" s="6" customFormat="1" ht="25.5" customHeight="1">
      <c r="A41" s="23">
        <v>31</v>
      </c>
      <c r="B41" s="2">
        <v>5775944</v>
      </c>
      <c r="C41" s="3" t="s">
        <v>396</v>
      </c>
      <c r="D41" s="4" t="s">
        <v>60</v>
      </c>
      <c r="E41" s="4" t="s">
        <v>404</v>
      </c>
      <c r="F41" s="47">
        <v>0.04</v>
      </c>
      <c r="G41" s="4" t="s">
        <v>353</v>
      </c>
      <c r="H41" s="16">
        <v>2</v>
      </c>
      <c r="I41" s="5"/>
      <c r="J41" s="5">
        <f t="shared" si="0"/>
        <v>0</v>
      </c>
      <c r="K41" s="33"/>
      <c r="L41" s="83"/>
      <c r="M41" s="22">
        <v>318166</v>
      </c>
      <c r="N41" s="3" t="s">
        <v>449</v>
      </c>
      <c r="O41" s="2" t="s">
        <v>39</v>
      </c>
      <c r="P41" s="35" t="s">
        <v>355</v>
      </c>
      <c r="Q41" s="55">
        <v>3.4</v>
      </c>
      <c r="R41" s="63"/>
      <c r="S41" s="7">
        <f>+R41*Q41</f>
        <v>0</v>
      </c>
      <c r="T41" s="80">
        <f t="shared" si="1"/>
        <v>0</v>
      </c>
      <c r="U41" s="33" t="str">
        <f>VLOOKUP(M:M,'[2]Modulo ordine'!$O:$W,9,FALSE)</f>
        <v>http://www2.lyreco.com/staticwebshop/pictures/images/200px/318166.jpg</v>
      </c>
      <c r="V41" s="8"/>
    </row>
    <row r="42" spans="1:21" s="8" customFormat="1" ht="25.5" customHeight="1">
      <c r="A42" s="23">
        <v>32</v>
      </c>
      <c r="B42" s="2">
        <v>339135</v>
      </c>
      <c r="C42" s="34" t="s">
        <v>326</v>
      </c>
      <c r="D42" s="4" t="s">
        <v>89</v>
      </c>
      <c r="E42" s="4" t="s">
        <v>90</v>
      </c>
      <c r="F42" s="46">
        <v>2.85</v>
      </c>
      <c r="G42" s="4" t="s">
        <v>31</v>
      </c>
      <c r="H42" s="16">
        <v>2.85</v>
      </c>
      <c r="I42" s="5"/>
      <c r="J42" s="5">
        <f t="shared" si="0"/>
        <v>0</v>
      </c>
      <c r="K42" s="33"/>
      <c r="L42" s="83"/>
      <c r="M42" s="22"/>
      <c r="N42" s="3"/>
      <c r="O42" s="3"/>
      <c r="P42" s="52"/>
      <c r="Q42" s="36"/>
      <c r="R42" s="63"/>
      <c r="S42" s="3"/>
      <c r="T42" s="80">
        <f t="shared" si="1"/>
        <v>0</v>
      </c>
      <c r="U42" s="33"/>
    </row>
    <row r="43" spans="1:22" s="6" customFormat="1" ht="25.5" customHeight="1">
      <c r="A43" s="23">
        <v>33</v>
      </c>
      <c r="B43" s="2">
        <v>314141</v>
      </c>
      <c r="C43" s="3" t="s">
        <v>91</v>
      </c>
      <c r="D43" s="4" t="s">
        <v>92</v>
      </c>
      <c r="E43" s="4" t="s">
        <v>93</v>
      </c>
      <c r="F43" s="46">
        <v>0.11</v>
      </c>
      <c r="G43" s="4" t="s">
        <v>94</v>
      </c>
      <c r="H43" s="16">
        <v>11</v>
      </c>
      <c r="I43" s="5"/>
      <c r="J43" s="5">
        <f t="shared" si="0"/>
        <v>0</v>
      </c>
      <c r="K43" s="33" t="s">
        <v>559</v>
      </c>
      <c r="L43" s="83"/>
      <c r="M43" s="22">
        <v>2810263</v>
      </c>
      <c r="N43" s="3" t="s">
        <v>450</v>
      </c>
      <c r="O43" s="2" t="s">
        <v>39</v>
      </c>
      <c r="P43" s="35" t="s">
        <v>355</v>
      </c>
      <c r="Q43" s="55">
        <v>10.8</v>
      </c>
      <c r="R43" s="63"/>
      <c r="S43" s="7">
        <f>+R43*Q43</f>
        <v>0</v>
      </c>
      <c r="T43" s="80">
        <f t="shared" si="1"/>
        <v>0</v>
      </c>
      <c r="U43" s="33" t="str">
        <f>VLOOKUP(M:M,'[2]Modulo ordine'!$O:$W,9,FALSE)</f>
        <v>http://www2.lyreco.com/staticwebshop/pictures/images/200px/2810263.jpg</v>
      </c>
      <c r="V43" s="8"/>
    </row>
    <row r="44" spans="1:22" s="6" customFormat="1" ht="25.5" customHeight="1">
      <c r="A44" s="23">
        <v>34</v>
      </c>
      <c r="B44" s="2">
        <v>2795522</v>
      </c>
      <c r="C44" s="3" t="s">
        <v>95</v>
      </c>
      <c r="D44" s="4" t="s">
        <v>92</v>
      </c>
      <c r="E44" s="4" t="s">
        <v>96</v>
      </c>
      <c r="F44" s="46">
        <v>0.44</v>
      </c>
      <c r="G44" s="4" t="s">
        <v>97</v>
      </c>
      <c r="H44" s="16">
        <v>4.4</v>
      </c>
      <c r="I44" s="5"/>
      <c r="J44" s="5">
        <f t="shared" si="0"/>
        <v>0</v>
      </c>
      <c r="K44" s="33" t="s">
        <v>560</v>
      </c>
      <c r="L44" s="83"/>
      <c r="M44" s="22">
        <v>3044934</v>
      </c>
      <c r="N44" s="3" t="s">
        <v>451</v>
      </c>
      <c r="O44" s="2" t="s">
        <v>39</v>
      </c>
      <c r="P44" s="35" t="s">
        <v>320</v>
      </c>
      <c r="Q44" s="55">
        <v>4.1</v>
      </c>
      <c r="R44" s="63"/>
      <c r="S44" s="7">
        <f>+R44*Q44</f>
        <v>0</v>
      </c>
      <c r="T44" s="80">
        <f t="shared" si="1"/>
        <v>0</v>
      </c>
      <c r="U44" s="33" t="str">
        <f>VLOOKUP(M:M,'[2]Modulo ordine'!$O:$W,9,FALSE)</f>
        <v>http://www2.lyreco.com/staticwebshop/pictures/images/200px/3044934.jpg</v>
      </c>
      <c r="V44" s="8"/>
    </row>
    <row r="45" spans="1:21" s="6" customFormat="1" ht="25.5" customHeight="1">
      <c r="A45" s="23">
        <v>35</v>
      </c>
      <c r="B45" s="2">
        <v>221969</v>
      </c>
      <c r="C45" s="34" t="s">
        <v>98</v>
      </c>
      <c r="D45" s="4" t="s">
        <v>99</v>
      </c>
      <c r="E45" s="4" t="s">
        <v>100</v>
      </c>
      <c r="F45" s="46">
        <v>9.01</v>
      </c>
      <c r="G45" s="4" t="s">
        <v>31</v>
      </c>
      <c r="H45" s="16">
        <v>9.01</v>
      </c>
      <c r="I45" s="5"/>
      <c r="J45" s="5">
        <f t="shared" si="0"/>
        <v>0</v>
      </c>
      <c r="K45" s="33" t="s">
        <v>561</v>
      </c>
      <c r="L45" s="83"/>
      <c r="M45" s="22"/>
      <c r="N45" s="3"/>
      <c r="O45" s="3"/>
      <c r="P45" s="52"/>
      <c r="Q45" s="36"/>
      <c r="R45" s="63"/>
      <c r="S45" s="3"/>
      <c r="T45" s="80">
        <f t="shared" si="1"/>
        <v>0</v>
      </c>
      <c r="U45" s="33"/>
    </row>
    <row r="46" spans="1:22" s="6" customFormat="1" ht="25.5" customHeight="1">
      <c r="A46" s="94">
        <v>36</v>
      </c>
      <c r="B46" s="2">
        <v>5773515</v>
      </c>
      <c r="C46" s="3" t="s">
        <v>397</v>
      </c>
      <c r="D46" s="4" t="s">
        <v>273</v>
      </c>
      <c r="E46" s="4" t="s">
        <v>404</v>
      </c>
      <c r="F46" s="47">
        <v>1.46</v>
      </c>
      <c r="G46" s="4" t="s">
        <v>31</v>
      </c>
      <c r="H46" s="16">
        <v>1.46</v>
      </c>
      <c r="I46" s="5"/>
      <c r="J46" s="5">
        <f t="shared" si="0"/>
        <v>0</v>
      </c>
      <c r="K46" s="33"/>
      <c r="L46" s="83"/>
      <c r="M46" s="22">
        <v>112531</v>
      </c>
      <c r="N46" s="3" t="s">
        <v>452</v>
      </c>
      <c r="O46" s="2" t="s">
        <v>307</v>
      </c>
      <c r="P46" s="35" t="s">
        <v>31</v>
      </c>
      <c r="Q46" s="55">
        <v>1.24</v>
      </c>
      <c r="R46" s="63"/>
      <c r="S46" s="7">
        <f>+R46*Q46</f>
        <v>0</v>
      </c>
      <c r="T46" s="80">
        <f t="shared" si="1"/>
        <v>0</v>
      </c>
      <c r="U46" s="33" t="str">
        <f>VLOOKUP(M:M,'[2]Modulo ordine'!$O:$W,9,FALSE)</f>
        <v>http://www2.lyreco.com/staticwebshop/pictures/images0005/200px/112531.jpg</v>
      </c>
      <c r="V46" s="8"/>
    </row>
    <row r="47" spans="1:22" s="6" customFormat="1" ht="25.5" customHeight="1">
      <c r="A47" s="96"/>
      <c r="B47" s="2">
        <v>5773526</v>
      </c>
      <c r="C47" s="3" t="s">
        <v>398</v>
      </c>
      <c r="D47" s="4" t="s">
        <v>273</v>
      </c>
      <c r="E47" s="4" t="s">
        <v>404</v>
      </c>
      <c r="F47" s="47">
        <v>1.46</v>
      </c>
      <c r="G47" s="4" t="s">
        <v>31</v>
      </c>
      <c r="H47" s="16">
        <v>1.46</v>
      </c>
      <c r="I47" s="5"/>
      <c r="J47" s="5">
        <f t="shared" si="0"/>
        <v>0</v>
      </c>
      <c r="K47" s="33"/>
      <c r="L47" s="83"/>
      <c r="M47" s="22">
        <v>126629</v>
      </c>
      <c r="N47" s="3" t="s">
        <v>453</v>
      </c>
      <c r="O47" s="2" t="s">
        <v>307</v>
      </c>
      <c r="P47" s="35" t="s">
        <v>31</v>
      </c>
      <c r="Q47" s="55">
        <v>1.24</v>
      </c>
      <c r="R47" s="63"/>
      <c r="S47" s="7">
        <f>+R47*Q47</f>
        <v>0</v>
      </c>
      <c r="T47" s="80">
        <f t="shared" si="1"/>
        <v>0</v>
      </c>
      <c r="U47" s="33" t="str">
        <f>VLOOKUP(M:M,'[2]Modulo ordine'!$O:$W,9,FALSE)</f>
        <v>http://www2.lyreco.com/staticwebshop/pictures/images0005/200px/126629.jpg</v>
      </c>
      <c r="V47" s="8"/>
    </row>
    <row r="48" spans="1:21" s="8" customFormat="1" ht="25.5" customHeight="1">
      <c r="A48" s="23">
        <v>37</v>
      </c>
      <c r="B48" s="2">
        <v>5780931</v>
      </c>
      <c r="C48" s="3" t="s">
        <v>399</v>
      </c>
      <c r="D48" s="4" t="s">
        <v>400</v>
      </c>
      <c r="E48" s="4" t="s">
        <v>404</v>
      </c>
      <c r="F48" s="46">
        <v>0.91</v>
      </c>
      <c r="G48" s="4" t="s">
        <v>321</v>
      </c>
      <c r="H48" s="16">
        <v>10.92</v>
      </c>
      <c r="I48" s="5"/>
      <c r="J48" s="5">
        <f t="shared" si="0"/>
        <v>0</v>
      </c>
      <c r="K48" s="33"/>
      <c r="L48" s="83"/>
      <c r="M48" s="22">
        <v>128912</v>
      </c>
      <c r="N48" s="3" t="s">
        <v>454</v>
      </c>
      <c r="O48" s="2" t="s">
        <v>39</v>
      </c>
      <c r="P48" s="35" t="s">
        <v>31</v>
      </c>
      <c r="Q48" s="55">
        <v>0.68</v>
      </c>
      <c r="R48" s="63"/>
      <c r="S48" s="7">
        <f>+R48*Q48</f>
        <v>0</v>
      </c>
      <c r="T48" s="80">
        <f t="shared" si="1"/>
        <v>0</v>
      </c>
      <c r="U48" s="33" t="str">
        <f>VLOOKUP(M:M,'[2]Modulo ordine'!$O:$W,9,FALSE)</f>
        <v>http://www2.lyreco.com/staticwebshop/pictures/images0005/200px/128912.jpg</v>
      </c>
    </row>
    <row r="49" spans="1:22" s="6" customFormat="1" ht="25.5" customHeight="1">
      <c r="A49" s="23">
        <v>38</v>
      </c>
      <c r="B49" s="2">
        <v>4978037</v>
      </c>
      <c r="C49" s="34" t="s">
        <v>357</v>
      </c>
      <c r="D49" s="4" t="s">
        <v>101</v>
      </c>
      <c r="E49" s="4" t="s">
        <v>102</v>
      </c>
      <c r="F49" s="46">
        <v>0.41</v>
      </c>
      <c r="G49" s="4" t="s">
        <v>103</v>
      </c>
      <c r="H49" s="16">
        <v>1.64</v>
      </c>
      <c r="I49" s="5"/>
      <c r="J49" s="5">
        <f t="shared" si="0"/>
        <v>0</v>
      </c>
      <c r="K49" s="33" t="s">
        <v>562</v>
      </c>
      <c r="L49" s="83"/>
      <c r="M49" s="89">
        <v>128901</v>
      </c>
      <c r="N49" s="3" t="s">
        <v>455</v>
      </c>
      <c r="O49" s="2" t="s">
        <v>39</v>
      </c>
      <c r="P49" s="35" t="s">
        <v>31</v>
      </c>
      <c r="Q49" s="55">
        <v>0.35</v>
      </c>
      <c r="R49" s="63"/>
      <c r="S49" s="7">
        <f>+R49*Q49</f>
        <v>0</v>
      </c>
      <c r="T49" s="80">
        <f t="shared" si="1"/>
        <v>0</v>
      </c>
      <c r="U49" s="33" t="str">
        <f>VLOOKUP(M:M,'[2]Modulo ordine'!$O:$W,9,FALSE)</f>
        <v>http://www2.lyreco.com/staticwebshop/pictures/images0005/200px/128901.jpg</v>
      </c>
      <c r="V49" s="8"/>
    </row>
    <row r="50" spans="1:21" s="6" customFormat="1" ht="25.5" customHeight="1">
      <c r="A50" s="23">
        <v>39</v>
      </c>
      <c r="B50" s="2">
        <v>190574</v>
      </c>
      <c r="C50" s="34" t="s">
        <v>104</v>
      </c>
      <c r="D50" s="4" t="s">
        <v>39</v>
      </c>
      <c r="E50" s="4" t="s">
        <v>105</v>
      </c>
      <c r="F50" s="46">
        <v>0.52</v>
      </c>
      <c r="G50" s="4" t="s">
        <v>31</v>
      </c>
      <c r="H50" s="16">
        <v>0.52</v>
      </c>
      <c r="I50" s="5"/>
      <c r="J50" s="5">
        <f t="shared" si="0"/>
        <v>0</v>
      </c>
      <c r="K50" s="33" t="s">
        <v>563</v>
      </c>
      <c r="L50" s="83"/>
      <c r="M50" s="22"/>
      <c r="N50" s="3"/>
      <c r="O50" s="3"/>
      <c r="P50" s="52"/>
      <c r="Q50" s="36"/>
      <c r="R50" s="63"/>
      <c r="S50" s="3"/>
      <c r="T50" s="80">
        <f t="shared" si="1"/>
        <v>0</v>
      </c>
      <c r="U50" s="33"/>
    </row>
    <row r="51" spans="1:21" s="6" customFormat="1" ht="25.5" customHeight="1">
      <c r="A51" s="23">
        <v>40</v>
      </c>
      <c r="B51" s="2">
        <v>119818</v>
      </c>
      <c r="C51" s="34" t="s">
        <v>419</v>
      </c>
      <c r="D51" s="4" t="s">
        <v>39</v>
      </c>
      <c r="E51" s="4" t="s">
        <v>106</v>
      </c>
      <c r="F51" s="46">
        <v>0.03</v>
      </c>
      <c r="G51" s="4" t="s">
        <v>94</v>
      </c>
      <c r="H51" s="16">
        <v>3</v>
      </c>
      <c r="I51" s="5"/>
      <c r="J51" s="5">
        <f t="shared" si="0"/>
        <v>0</v>
      </c>
      <c r="K51" s="33" t="s">
        <v>564</v>
      </c>
      <c r="L51" s="83"/>
      <c r="M51" s="22"/>
      <c r="N51" s="3"/>
      <c r="O51" s="3"/>
      <c r="P51" s="52"/>
      <c r="Q51" s="36"/>
      <c r="R51" s="63"/>
      <c r="S51" s="3"/>
      <c r="T51" s="80">
        <f t="shared" si="1"/>
        <v>0</v>
      </c>
      <c r="U51" s="33"/>
    </row>
    <row r="52" spans="1:21" s="6" customFormat="1" ht="25.5" customHeight="1">
      <c r="A52" s="23">
        <v>41</v>
      </c>
      <c r="B52" s="2">
        <v>139418</v>
      </c>
      <c r="C52" s="34" t="s">
        <v>107</v>
      </c>
      <c r="D52" s="4" t="s">
        <v>39</v>
      </c>
      <c r="E52" s="4" t="s">
        <v>108</v>
      </c>
      <c r="F52" s="46">
        <v>0.16</v>
      </c>
      <c r="G52" s="4" t="s">
        <v>31</v>
      </c>
      <c r="H52" s="16">
        <v>0.16</v>
      </c>
      <c r="I52" s="5"/>
      <c r="J52" s="5">
        <f t="shared" si="0"/>
        <v>0</v>
      </c>
      <c r="K52" s="33" t="s">
        <v>565</v>
      </c>
      <c r="L52" s="83"/>
      <c r="M52" s="22"/>
      <c r="N52" s="3"/>
      <c r="O52" s="3"/>
      <c r="P52" s="52"/>
      <c r="Q52" s="36"/>
      <c r="R52" s="63"/>
      <c r="S52" s="3"/>
      <c r="T52" s="80">
        <f t="shared" si="1"/>
        <v>0</v>
      </c>
      <c r="U52" s="33"/>
    </row>
    <row r="53" spans="1:21" s="6" customFormat="1" ht="25.5" customHeight="1">
      <c r="A53" s="23">
        <v>42</v>
      </c>
      <c r="B53" s="2">
        <v>3770248</v>
      </c>
      <c r="C53" s="34" t="s">
        <v>109</v>
      </c>
      <c r="D53" s="4" t="s">
        <v>39</v>
      </c>
      <c r="E53" s="4" t="s">
        <v>110</v>
      </c>
      <c r="F53" s="46">
        <v>0.36</v>
      </c>
      <c r="G53" s="4" t="s">
        <v>31</v>
      </c>
      <c r="H53" s="16">
        <v>0.36</v>
      </c>
      <c r="I53" s="5"/>
      <c r="J53" s="5">
        <f t="shared" si="0"/>
        <v>0</v>
      </c>
      <c r="K53" s="33" t="s">
        <v>566</v>
      </c>
      <c r="L53" s="83"/>
      <c r="M53" s="22"/>
      <c r="N53" s="3"/>
      <c r="O53" s="3"/>
      <c r="P53" s="52"/>
      <c r="Q53" s="36"/>
      <c r="R53" s="63"/>
      <c r="S53" s="3"/>
      <c r="T53" s="80">
        <f t="shared" si="1"/>
        <v>0</v>
      </c>
      <c r="U53" s="33"/>
    </row>
    <row r="54" spans="1:21" s="8" customFormat="1" ht="25.5" customHeight="1">
      <c r="A54" s="23">
        <v>43</v>
      </c>
      <c r="B54" s="2">
        <v>2516869</v>
      </c>
      <c r="C54" s="66" t="s">
        <v>411</v>
      </c>
      <c r="D54" s="4" t="s">
        <v>39</v>
      </c>
      <c r="E54" s="4" t="s">
        <v>111</v>
      </c>
      <c r="F54" s="46">
        <v>4.44</v>
      </c>
      <c r="G54" s="4" t="s">
        <v>31</v>
      </c>
      <c r="H54" s="16">
        <v>4.44</v>
      </c>
      <c r="I54" s="5"/>
      <c r="J54" s="5">
        <f t="shared" si="0"/>
        <v>0</v>
      </c>
      <c r="K54" s="33" t="s">
        <v>567</v>
      </c>
      <c r="L54" s="83"/>
      <c r="M54" s="22"/>
      <c r="N54" s="3"/>
      <c r="O54" s="2"/>
      <c r="P54" s="35"/>
      <c r="Q54" s="55"/>
      <c r="R54" s="63"/>
      <c r="S54" s="7">
        <f aca="true" t="shared" si="3" ref="S54:S62">+R54*Q54</f>
        <v>0</v>
      </c>
      <c r="T54" s="80">
        <f t="shared" si="1"/>
        <v>0</v>
      </c>
      <c r="U54" s="33"/>
    </row>
    <row r="55" spans="1:21" s="6" customFormat="1" ht="25.5" customHeight="1">
      <c r="A55" s="23">
        <v>44</v>
      </c>
      <c r="B55" s="2">
        <v>6056673</v>
      </c>
      <c r="C55" s="3" t="s">
        <v>426</v>
      </c>
      <c r="D55" s="4" t="str">
        <f>VLOOKUP(B:B,'[1]Foglio1'!$J:$L,3,FALSE)</f>
        <v>RO.MA (Romeo Maestri)</v>
      </c>
      <c r="E55" s="4" t="str">
        <f>VLOOKUP(B:B,'[1]Foglio1'!$J:$M,4,FALSE)</f>
        <v>STAR6</v>
      </c>
      <c r="F55" s="46">
        <v>1.62</v>
      </c>
      <c r="G55" s="4" t="s">
        <v>31</v>
      </c>
      <c r="H55" s="16">
        <v>1.62</v>
      </c>
      <c r="I55" s="5"/>
      <c r="J55" s="5">
        <f t="shared" si="0"/>
        <v>0</v>
      </c>
      <c r="K55" s="33"/>
      <c r="L55" s="83"/>
      <c r="M55" s="22"/>
      <c r="N55" s="3"/>
      <c r="O55" s="2"/>
      <c r="P55" s="35"/>
      <c r="Q55" s="55"/>
      <c r="R55" s="63"/>
      <c r="S55" s="7"/>
      <c r="T55" s="80">
        <f t="shared" si="1"/>
        <v>0</v>
      </c>
      <c r="U55" s="33"/>
    </row>
    <row r="56" spans="1:22" s="6" customFormat="1" ht="25.5" customHeight="1">
      <c r="A56" s="23">
        <v>45</v>
      </c>
      <c r="B56" s="2">
        <v>101896</v>
      </c>
      <c r="C56" s="3" t="s">
        <v>112</v>
      </c>
      <c r="D56" s="4" t="s">
        <v>39</v>
      </c>
      <c r="E56" s="4" t="s">
        <v>113</v>
      </c>
      <c r="F56" s="46">
        <v>10.71</v>
      </c>
      <c r="G56" s="4" t="s">
        <v>31</v>
      </c>
      <c r="H56" s="16">
        <v>10.71</v>
      </c>
      <c r="I56" s="5"/>
      <c r="J56" s="5">
        <f t="shared" si="0"/>
        <v>0</v>
      </c>
      <c r="K56" s="33" t="s">
        <v>568</v>
      </c>
      <c r="L56" s="83"/>
      <c r="M56" s="23">
        <v>101681</v>
      </c>
      <c r="N56" s="3" t="s">
        <v>456</v>
      </c>
      <c r="O56" s="2" t="s">
        <v>39</v>
      </c>
      <c r="P56" s="35" t="s">
        <v>31</v>
      </c>
      <c r="Q56" s="55">
        <v>7.2</v>
      </c>
      <c r="R56" s="63"/>
      <c r="S56" s="7">
        <f t="shared" si="3"/>
        <v>0</v>
      </c>
      <c r="T56" s="80">
        <f t="shared" si="1"/>
        <v>0</v>
      </c>
      <c r="U56" s="33" t="str">
        <f>VLOOKUP(M:M,'[2]Modulo ordine'!$O:$W,9,FALSE)</f>
        <v>http://www2.lyreco.com/staticwebshop/pictures/images0005/200px/101681.jpg</v>
      </c>
      <c r="V56" s="8"/>
    </row>
    <row r="57" spans="1:21" s="8" customFormat="1" ht="25.5" customHeight="1">
      <c r="A57" s="23">
        <v>46</v>
      </c>
      <c r="B57" s="2">
        <v>5928715</v>
      </c>
      <c r="C57" s="34" t="s">
        <v>327</v>
      </c>
      <c r="D57" s="4" t="s">
        <v>114</v>
      </c>
      <c r="E57" s="4" t="s">
        <v>115</v>
      </c>
      <c r="F57" s="46">
        <v>368.67</v>
      </c>
      <c r="G57" s="4" t="s">
        <v>31</v>
      </c>
      <c r="H57" s="16">
        <v>368.67</v>
      </c>
      <c r="I57" s="5"/>
      <c r="J57" s="5">
        <f t="shared" si="0"/>
        <v>0</v>
      </c>
      <c r="K57" s="33"/>
      <c r="L57" s="83"/>
      <c r="M57" s="22">
        <v>4984643</v>
      </c>
      <c r="N57" s="3" t="s">
        <v>457</v>
      </c>
      <c r="O57" s="2" t="s">
        <v>114</v>
      </c>
      <c r="P57" s="35" t="s">
        <v>31</v>
      </c>
      <c r="Q57" s="55">
        <v>99</v>
      </c>
      <c r="R57" s="63"/>
      <c r="S57" s="7">
        <f t="shared" si="3"/>
        <v>0</v>
      </c>
      <c r="T57" s="80">
        <f t="shared" si="1"/>
        <v>0</v>
      </c>
      <c r="U57" s="33" t="str">
        <f>VLOOKUP(M:M,'[2]Modulo ordine'!$O:$W,9,FALSE)</f>
        <v>http://www2.lyreco.com/staticwebshop/pictures/images/200px/4984643.jpg</v>
      </c>
    </row>
    <row r="58" spans="1:22" s="6" customFormat="1" ht="25.5" customHeight="1">
      <c r="A58" s="94">
        <v>47</v>
      </c>
      <c r="B58" s="2">
        <v>319876</v>
      </c>
      <c r="C58" s="3" t="s">
        <v>116</v>
      </c>
      <c r="D58" s="4" t="s">
        <v>39</v>
      </c>
      <c r="E58" s="62" t="s">
        <v>117</v>
      </c>
      <c r="F58" s="47">
        <v>0.89</v>
      </c>
      <c r="G58" s="4" t="s">
        <v>31</v>
      </c>
      <c r="H58" s="16">
        <v>0.89</v>
      </c>
      <c r="I58" s="5"/>
      <c r="J58" s="5">
        <f t="shared" si="0"/>
        <v>0</v>
      </c>
      <c r="K58" s="33" t="s">
        <v>569</v>
      </c>
      <c r="L58" s="83"/>
      <c r="M58" s="22">
        <v>5838736</v>
      </c>
      <c r="N58" s="3" t="s">
        <v>458</v>
      </c>
      <c r="O58" s="2" t="s">
        <v>379</v>
      </c>
      <c r="P58" s="35" t="s">
        <v>31</v>
      </c>
      <c r="Q58" s="55">
        <v>0.85</v>
      </c>
      <c r="R58" s="63"/>
      <c r="S58" s="7">
        <f t="shared" si="3"/>
        <v>0</v>
      </c>
      <c r="T58" s="80">
        <f t="shared" si="1"/>
        <v>0</v>
      </c>
      <c r="U58" s="33"/>
      <c r="V58" s="8"/>
    </row>
    <row r="59" spans="1:22" s="6" customFormat="1" ht="25.5" customHeight="1">
      <c r="A59" s="96"/>
      <c r="B59" s="2">
        <v>319887</v>
      </c>
      <c r="C59" s="3" t="s">
        <v>118</v>
      </c>
      <c r="D59" s="4" t="s">
        <v>39</v>
      </c>
      <c r="E59" s="4">
        <v>319887</v>
      </c>
      <c r="F59" s="47">
        <v>0.89</v>
      </c>
      <c r="G59" s="4" t="s">
        <v>31</v>
      </c>
      <c r="H59" s="16">
        <v>0.89</v>
      </c>
      <c r="I59" s="5"/>
      <c r="J59" s="5">
        <f t="shared" si="0"/>
        <v>0</v>
      </c>
      <c r="K59" s="33" t="s">
        <v>570</v>
      </c>
      <c r="L59" s="83"/>
      <c r="M59" s="22">
        <v>5838703</v>
      </c>
      <c r="N59" s="3" t="s">
        <v>459</v>
      </c>
      <c r="O59" s="2" t="s">
        <v>379</v>
      </c>
      <c r="P59" s="35" t="s">
        <v>31</v>
      </c>
      <c r="Q59" s="55">
        <v>0.85</v>
      </c>
      <c r="R59" s="63"/>
      <c r="S59" s="7">
        <f t="shared" si="3"/>
        <v>0</v>
      </c>
      <c r="T59" s="80">
        <f t="shared" si="1"/>
        <v>0</v>
      </c>
      <c r="U59" s="33" t="str">
        <f>VLOOKUP(M:M,'[2]Modulo ordine'!$O:$W,9,FALSE)</f>
        <v>http://www2.lyreco.com/staticwebshop/pictures/images0005/200px/5838703.jpg</v>
      </c>
      <c r="V59" s="8"/>
    </row>
    <row r="60" spans="1:22" s="6" customFormat="1" ht="25.5" customHeight="1">
      <c r="A60" s="23">
        <v>48</v>
      </c>
      <c r="B60" s="2">
        <v>1212921</v>
      </c>
      <c r="C60" s="3" t="s">
        <v>119</v>
      </c>
      <c r="D60" s="4" t="s">
        <v>120</v>
      </c>
      <c r="E60" s="4" t="s">
        <v>121</v>
      </c>
      <c r="F60" s="46">
        <v>6.46</v>
      </c>
      <c r="G60" s="4" t="s">
        <v>31</v>
      </c>
      <c r="H60" s="16">
        <v>6.46</v>
      </c>
      <c r="I60" s="5"/>
      <c r="J60" s="5">
        <f t="shared" si="0"/>
        <v>0</v>
      </c>
      <c r="K60" s="33" t="s">
        <v>571</v>
      </c>
      <c r="L60" s="83"/>
      <c r="M60" s="22">
        <v>2793525</v>
      </c>
      <c r="N60" s="3" t="s">
        <v>122</v>
      </c>
      <c r="O60" s="2" t="s">
        <v>39</v>
      </c>
      <c r="P60" s="35" t="s">
        <v>31</v>
      </c>
      <c r="Q60" s="55">
        <v>2.01</v>
      </c>
      <c r="R60" s="63"/>
      <c r="S60" s="7">
        <f t="shared" si="3"/>
        <v>0</v>
      </c>
      <c r="T60" s="80">
        <f t="shared" si="1"/>
        <v>0</v>
      </c>
      <c r="U60" s="33" t="str">
        <f>VLOOKUP(M:M,'[2]Modulo ordine'!$O:$W,9,FALSE)</f>
        <v>http://www2.lyreco.com/staticwebshop/pictures/images/200px/2793525.jpg</v>
      </c>
      <c r="V60" s="8"/>
    </row>
    <row r="61" spans="1:22" s="6" customFormat="1" ht="25.5" customHeight="1">
      <c r="A61" s="23">
        <v>49</v>
      </c>
      <c r="B61" s="2">
        <v>2793525</v>
      </c>
      <c r="C61" s="3" t="s">
        <v>122</v>
      </c>
      <c r="D61" s="4" t="s">
        <v>39</v>
      </c>
      <c r="E61" s="4">
        <v>911530</v>
      </c>
      <c r="F61" s="46">
        <v>0.39</v>
      </c>
      <c r="G61" s="4" t="s">
        <v>31</v>
      </c>
      <c r="H61" s="16">
        <v>0.39</v>
      </c>
      <c r="I61" s="5"/>
      <c r="J61" s="5">
        <f t="shared" si="0"/>
        <v>0</v>
      </c>
      <c r="K61" s="33" t="s">
        <v>572</v>
      </c>
      <c r="L61" s="83"/>
      <c r="M61" s="22">
        <v>4150675</v>
      </c>
      <c r="N61" s="3" t="s">
        <v>460</v>
      </c>
      <c r="O61" s="2" t="s">
        <v>39</v>
      </c>
      <c r="P61" s="35" t="s">
        <v>31</v>
      </c>
      <c r="Q61" s="55">
        <v>0.25</v>
      </c>
      <c r="R61" s="63"/>
      <c r="S61" s="7">
        <f t="shared" si="3"/>
        <v>0</v>
      </c>
      <c r="T61" s="80">
        <f t="shared" si="1"/>
        <v>0</v>
      </c>
      <c r="U61" s="33" t="str">
        <f>VLOOKUP(M:M,'[2]Modulo ordine'!$O:$W,9,FALSE)</f>
        <v>http://www2.lyreco.com/staticwebshop/pictures/images/200px/4150675.jpg</v>
      </c>
      <c r="V61" s="8"/>
    </row>
    <row r="62" spans="1:22" s="6" customFormat="1" ht="25.5" customHeight="1">
      <c r="A62" s="23">
        <v>50</v>
      </c>
      <c r="B62" s="2">
        <v>1212932</v>
      </c>
      <c r="C62" s="3" t="s">
        <v>123</v>
      </c>
      <c r="D62" s="4" t="s">
        <v>120</v>
      </c>
      <c r="E62" s="4" t="s">
        <v>124</v>
      </c>
      <c r="F62" s="46">
        <v>0.31</v>
      </c>
      <c r="G62" s="4" t="s">
        <v>320</v>
      </c>
      <c r="H62" s="16">
        <v>3.1</v>
      </c>
      <c r="I62" s="5"/>
      <c r="J62" s="5">
        <f t="shared" si="0"/>
        <v>0</v>
      </c>
      <c r="K62" s="33" t="s">
        <v>573</v>
      </c>
      <c r="L62" s="83"/>
      <c r="M62" s="89">
        <v>5763588</v>
      </c>
      <c r="N62" s="3" t="s">
        <v>461</v>
      </c>
      <c r="O62" s="2" t="s">
        <v>380</v>
      </c>
      <c r="P62" s="35" t="s">
        <v>320</v>
      </c>
      <c r="Q62" s="55">
        <v>3.07</v>
      </c>
      <c r="R62" s="63"/>
      <c r="S62" s="7">
        <f t="shared" si="3"/>
        <v>0</v>
      </c>
      <c r="T62" s="80">
        <f t="shared" si="1"/>
        <v>0</v>
      </c>
      <c r="U62" s="33" t="str">
        <f>VLOOKUP(M:M,'[2]Modulo ordine'!$O:$W,9,FALSE)</f>
        <v>http://www2.lyreco.com/staticwebshop/pictures/images0005/200px/5763588.jpg</v>
      </c>
      <c r="V62" s="8"/>
    </row>
    <row r="63" spans="1:21" s="6" customFormat="1" ht="25.5" customHeight="1">
      <c r="A63" s="23">
        <v>51</v>
      </c>
      <c r="B63" s="2">
        <v>125901</v>
      </c>
      <c r="C63" s="3" t="s">
        <v>125</v>
      </c>
      <c r="D63" s="4" t="s">
        <v>39</v>
      </c>
      <c r="E63" s="4" t="s">
        <v>126</v>
      </c>
      <c r="F63" s="46">
        <v>0.04</v>
      </c>
      <c r="G63" s="4" t="s">
        <v>97</v>
      </c>
      <c r="H63" s="16">
        <v>0.4</v>
      </c>
      <c r="I63" s="5"/>
      <c r="J63" s="5">
        <f t="shared" si="0"/>
        <v>0</v>
      </c>
      <c r="K63" s="33" t="s">
        <v>574</v>
      </c>
      <c r="L63" s="83"/>
      <c r="M63" s="22"/>
      <c r="N63" s="3"/>
      <c r="O63" s="3"/>
      <c r="P63" s="52"/>
      <c r="Q63" s="36"/>
      <c r="R63" s="63"/>
      <c r="S63" s="3"/>
      <c r="T63" s="80">
        <f t="shared" si="1"/>
        <v>0</v>
      </c>
      <c r="U63" s="33"/>
    </row>
    <row r="64" spans="1:22" s="6" customFormat="1" ht="25.5" customHeight="1">
      <c r="A64" s="23">
        <v>52</v>
      </c>
      <c r="B64" s="2">
        <v>463566</v>
      </c>
      <c r="C64" s="3" t="s">
        <v>127</v>
      </c>
      <c r="D64" s="4" t="s">
        <v>39</v>
      </c>
      <c r="E64" s="4">
        <v>146608</v>
      </c>
      <c r="F64" s="46">
        <v>0.08</v>
      </c>
      <c r="G64" s="4" t="s">
        <v>31</v>
      </c>
      <c r="H64" s="16">
        <v>0.08</v>
      </c>
      <c r="I64" s="5"/>
      <c r="J64" s="5">
        <f t="shared" si="0"/>
        <v>0</v>
      </c>
      <c r="K64" s="33" t="s">
        <v>575</v>
      </c>
      <c r="L64" s="83"/>
      <c r="M64" s="22">
        <v>1000894</v>
      </c>
      <c r="N64" s="3" t="s">
        <v>462</v>
      </c>
      <c r="O64" s="2" t="s">
        <v>39</v>
      </c>
      <c r="P64" s="35" t="s">
        <v>31</v>
      </c>
      <c r="Q64" s="55">
        <v>0.07</v>
      </c>
      <c r="R64" s="63"/>
      <c r="S64" s="7">
        <f>+R64*Q64</f>
        <v>0</v>
      </c>
      <c r="T64" s="80">
        <f t="shared" si="1"/>
        <v>0</v>
      </c>
      <c r="U64" s="33" t="str">
        <f>VLOOKUP(M:M,'[2]Modulo ordine'!$O:$W,9,FALSE)</f>
        <v>http://www2.lyreco.com/staticwebshop/pictures/images/200px/1000894.jpg</v>
      </c>
      <c r="V64" s="8"/>
    </row>
    <row r="65" spans="1:22" s="6" customFormat="1" ht="25.5" customHeight="1">
      <c r="A65" s="23">
        <v>53</v>
      </c>
      <c r="B65" s="2">
        <v>463577</v>
      </c>
      <c r="C65" s="3" t="s">
        <v>128</v>
      </c>
      <c r="D65" s="4" t="s">
        <v>39</v>
      </c>
      <c r="E65" s="4">
        <v>146609</v>
      </c>
      <c r="F65" s="46">
        <v>0.13</v>
      </c>
      <c r="G65" s="4" t="s">
        <v>31</v>
      </c>
      <c r="H65" s="16">
        <v>0.13</v>
      </c>
      <c r="I65" s="5"/>
      <c r="J65" s="5">
        <f t="shared" si="0"/>
        <v>0</v>
      </c>
      <c r="K65" s="33" t="s">
        <v>576</v>
      </c>
      <c r="L65" s="83"/>
      <c r="M65" s="22">
        <v>333944</v>
      </c>
      <c r="N65" s="3" t="s">
        <v>463</v>
      </c>
      <c r="O65" s="2" t="s">
        <v>39</v>
      </c>
      <c r="P65" s="35" t="s">
        <v>31</v>
      </c>
      <c r="Q65" s="55">
        <v>0.11</v>
      </c>
      <c r="R65" s="63"/>
      <c r="S65" s="7">
        <f>+R65*Q65</f>
        <v>0</v>
      </c>
      <c r="T65" s="80">
        <f t="shared" si="1"/>
        <v>0</v>
      </c>
      <c r="U65" s="33" t="str">
        <f>VLOOKUP(M:M,'[2]Modulo ordine'!$O:$W,9,FALSE)</f>
        <v>http://www2.lyreco.com/staticwebshop/pictures/images/200px/333944.jpg</v>
      </c>
      <c r="V65" s="8"/>
    </row>
    <row r="66" spans="1:22" s="6" customFormat="1" ht="25.5" customHeight="1">
      <c r="A66" s="23">
        <v>54</v>
      </c>
      <c r="B66" s="2">
        <v>5770583</v>
      </c>
      <c r="C66" s="34" t="s">
        <v>528</v>
      </c>
      <c r="D66" s="4" t="s">
        <v>401</v>
      </c>
      <c r="E66" s="92" t="s">
        <v>530</v>
      </c>
      <c r="F66" s="46">
        <v>3.4</v>
      </c>
      <c r="G66" s="4" t="s">
        <v>31</v>
      </c>
      <c r="H66" s="16">
        <v>3.4</v>
      </c>
      <c r="I66" s="5"/>
      <c r="J66" s="5">
        <f t="shared" si="0"/>
        <v>0</v>
      </c>
      <c r="K66" s="33"/>
      <c r="L66" s="83"/>
      <c r="M66" s="22">
        <v>316901</v>
      </c>
      <c r="N66" s="3" t="s">
        <v>464</v>
      </c>
      <c r="O66" s="2" t="s">
        <v>39</v>
      </c>
      <c r="P66" s="35" t="s">
        <v>31</v>
      </c>
      <c r="Q66" s="55">
        <v>1.5</v>
      </c>
      <c r="R66" s="63"/>
      <c r="S66" s="7">
        <f>+R66*Q66</f>
        <v>0</v>
      </c>
      <c r="T66" s="80">
        <f t="shared" si="1"/>
        <v>0</v>
      </c>
      <c r="U66" s="33" t="str">
        <f>VLOOKUP(M:M,'[2]Modulo ordine'!$O:$W,9,FALSE)</f>
        <v>http://www2.lyreco.com/staticwebshop/pictures/images/200px/316901.jpg</v>
      </c>
      <c r="V66" s="8"/>
    </row>
    <row r="67" spans="1:21" s="6" customFormat="1" ht="25.5" customHeight="1">
      <c r="A67" s="23">
        <v>55</v>
      </c>
      <c r="B67" s="2">
        <v>5770572</v>
      </c>
      <c r="C67" s="34" t="s">
        <v>529</v>
      </c>
      <c r="D67" s="4" t="s">
        <v>401</v>
      </c>
      <c r="E67" s="92" t="s">
        <v>531</v>
      </c>
      <c r="F67" s="46">
        <v>2.75</v>
      </c>
      <c r="G67" s="4" t="s">
        <v>31</v>
      </c>
      <c r="H67" s="16">
        <v>2.75</v>
      </c>
      <c r="I67" s="5"/>
      <c r="J67" s="5">
        <f aca="true" t="shared" si="4" ref="J67:J130">H67*I67</f>
        <v>0</v>
      </c>
      <c r="K67" s="33" t="s">
        <v>577</v>
      </c>
      <c r="L67" s="83"/>
      <c r="M67" s="22"/>
      <c r="N67" s="3"/>
      <c r="O67" s="3"/>
      <c r="P67" s="52"/>
      <c r="Q67" s="36"/>
      <c r="R67" s="63"/>
      <c r="S67" s="3"/>
      <c r="T67" s="80">
        <f aca="true" t="shared" si="5" ref="T67:T130">+S67+J67</f>
        <v>0</v>
      </c>
      <c r="U67" s="33"/>
    </row>
    <row r="68" spans="1:22" s="12" customFormat="1" ht="25.5" customHeight="1">
      <c r="A68" s="97">
        <v>56</v>
      </c>
      <c r="B68" s="2">
        <v>3061682</v>
      </c>
      <c r="C68" s="10" t="s">
        <v>315</v>
      </c>
      <c r="D68" s="100" t="s">
        <v>130</v>
      </c>
      <c r="E68" s="62" t="s">
        <v>131</v>
      </c>
      <c r="F68" s="47">
        <v>2.97</v>
      </c>
      <c r="G68" s="4" t="s">
        <v>65</v>
      </c>
      <c r="H68" s="16">
        <v>2.97</v>
      </c>
      <c r="I68" s="5"/>
      <c r="J68" s="5">
        <f t="shared" si="4"/>
        <v>0</v>
      </c>
      <c r="K68" s="33" t="s">
        <v>578</v>
      </c>
      <c r="L68" s="83"/>
      <c r="M68" s="22">
        <v>105002</v>
      </c>
      <c r="N68" s="3" t="s">
        <v>465</v>
      </c>
      <c r="O68" s="2" t="s">
        <v>39</v>
      </c>
      <c r="P68" s="35" t="s">
        <v>371</v>
      </c>
      <c r="Q68" s="55">
        <v>6.4</v>
      </c>
      <c r="R68" s="63"/>
      <c r="S68" s="7">
        <f aca="true" t="shared" si="6" ref="S68:S75">+R68*Q68</f>
        <v>0</v>
      </c>
      <c r="T68" s="80">
        <f t="shared" si="5"/>
        <v>0</v>
      </c>
      <c r="U68" s="33" t="str">
        <f>VLOOKUP(M:M,'[2]Modulo ordine'!$O:$W,9,FALSE)</f>
        <v>http://www2.lyreco.com/staticwebshop/pictures/images0005/200px/105002.jpg</v>
      </c>
      <c r="V68" s="8"/>
    </row>
    <row r="69" spans="1:22" s="12" customFormat="1" ht="25.5" customHeight="1">
      <c r="A69" s="98"/>
      <c r="B69" s="9">
        <v>3061658</v>
      </c>
      <c r="C69" s="10" t="s">
        <v>132</v>
      </c>
      <c r="D69" s="101"/>
      <c r="E69" s="4" t="s">
        <v>336</v>
      </c>
      <c r="F69" s="47">
        <v>2.97</v>
      </c>
      <c r="G69" s="4" t="s">
        <v>65</v>
      </c>
      <c r="H69" s="16">
        <v>2.97</v>
      </c>
      <c r="I69" s="5"/>
      <c r="J69" s="5">
        <f t="shared" si="4"/>
        <v>0</v>
      </c>
      <c r="K69" s="33" t="s">
        <v>579</v>
      </c>
      <c r="L69" s="83"/>
      <c r="M69" s="22">
        <v>105046</v>
      </c>
      <c r="N69" s="3" t="s">
        <v>466</v>
      </c>
      <c r="O69" s="2" t="s">
        <v>39</v>
      </c>
      <c r="P69" s="35" t="s">
        <v>371</v>
      </c>
      <c r="Q69" s="55">
        <v>6.4</v>
      </c>
      <c r="R69" s="63"/>
      <c r="S69" s="7">
        <f t="shared" si="6"/>
        <v>0</v>
      </c>
      <c r="T69" s="80">
        <f t="shared" si="5"/>
        <v>0</v>
      </c>
      <c r="U69" s="33" t="str">
        <f>VLOOKUP(M:M,'[2]Modulo ordine'!$O:$W,9,FALSE)</f>
        <v>http://www2.lyreco.com/staticwebshop/pictures/images0005/200px/105046.jpg</v>
      </c>
      <c r="V69" s="8"/>
    </row>
    <row r="70" spans="1:22" s="12" customFormat="1" ht="25.5" customHeight="1">
      <c r="A70" s="99"/>
      <c r="B70" s="9">
        <v>4678736</v>
      </c>
      <c r="C70" s="10" t="s">
        <v>316</v>
      </c>
      <c r="D70" s="102"/>
      <c r="E70" s="4" t="s">
        <v>337</v>
      </c>
      <c r="F70" s="47">
        <v>2.97</v>
      </c>
      <c r="G70" s="4" t="s">
        <v>65</v>
      </c>
      <c r="H70" s="16">
        <v>2.97</v>
      </c>
      <c r="I70" s="5"/>
      <c r="J70" s="5">
        <f t="shared" si="4"/>
        <v>0</v>
      </c>
      <c r="K70" s="33" t="s">
        <v>580</v>
      </c>
      <c r="L70" s="83"/>
      <c r="M70" s="22">
        <v>105024</v>
      </c>
      <c r="N70" s="3" t="s">
        <v>467</v>
      </c>
      <c r="O70" s="2" t="s">
        <v>39</v>
      </c>
      <c r="P70" s="35" t="s">
        <v>355</v>
      </c>
      <c r="Q70" s="55">
        <v>3.5</v>
      </c>
      <c r="R70" s="63"/>
      <c r="S70" s="7">
        <f t="shared" si="6"/>
        <v>0</v>
      </c>
      <c r="T70" s="80">
        <f t="shared" si="5"/>
        <v>0</v>
      </c>
      <c r="U70" s="33" t="str">
        <f>VLOOKUP(M:M,'[2]Modulo ordine'!$O:$W,9,FALSE)</f>
        <v>http://www2.lyreco.com/staticwebshop/pictures/images0005/200px/105024.jpg</v>
      </c>
      <c r="V70" s="8"/>
    </row>
    <row r="71" spans="1:22" s="6" customFormat="1" ht="25.5" customHeight="1">
      <c r="A71" s="23">
        <v>57</v>
      </c>
      <c r="B71" s="2">
        <v>373315</v>
      </c>
      <c r="C71" s="3" t="s">
        <v>133</v>
      </c>
      <c r="D71" s="4" t="s">
        <v>92</v>
      </c>
      <c r="E71" s="4" t="s">
        <v>134</v>
      </c>
      <c r="F71" s="46">
        <v>0.18</v>
      </c>
      <c r="G71" s="4" t="s">
        <v>61</v>
      </c>
      <c r="H71" s="16">
        <v>4.5</v>
      </c>
      <c r="I71" s="5"/>
      <c r="J71" s="5">
        <f t="shared" si="4"/>
        <v>0</v>
      </c>
      <c r="K71" s="33" t="s">
        <v>581</v>
      </c>
      <c r="L71" s="83"/>
      <c r="M71" s="22">
        <v>3044397</v>
      </c>
      <c r="N71" s="3" t="s">
        <v>468</v>
      </c>
      <c r="O71" s="2" t="s">
        <v>39</v>
      </c>
      <c r="P71" s="35" t="s">
        <v>353</v>
      </c>
      <c r="Q71" s="55">
        <v>8.8</v>
      </c>
      <c r="R71" s="63"/>
      <c r="S71" s="7">
        <f t="shared" si="6"/>
        <v>0</v>
      </c>
      <c r="T71" s="80">
        <f t="shared" si="5"/>
        <v>0</v>
      </c>
      <c r="U71" s="33" t="str">
        <f>VLOOKUP(M:M,'[2]Modulo ordine'!$O:$W,9,FALSE)</f>
        <v>http://www2.lyreco.com/staticwebshop/pictures/images/200px/3044397.jpg</v>
      </c>
      <c r="V71" s="8"/>
    </row>
    <row r="72" spans="1:21" s="6" customFormat="1" ht="25.5" customHeight="1">
      <c r="A72" s="23">
        <v>58</v>
      </c>
      <c r="B72" s="2">
        <v>5842423</v>
      </c>
      <c r="C72" s="3" t="s">
        <v>402</v>
      </c>
      <c r="D72" s="4" t="s">
        <v>135</v>
      </c>
      <c r="E72" s="4" t="s">
        <v>404</v>
      </c>
      <c r="F72" s="46">
        <v>1.39</v>
      </c>
      <c r="G72" s="4" t="s">
        <v>359</v>
      </c>
      <c r="H72" s="16">
        <v>6.95</v>
      </c>
      <c r="I72" s="5"/>
      <c r="J72" s="5">
        <f t="shared" si="4"/>
        <v>0</v>
      </c>
      <c r="K72" s="33" t="s">
        <v>582</v>
      </c>
      <c r="L72" s="83"/>
      <c r="M72" s="22"/>
      <c r="N72" s="3"/>
      <c r="O72" s="2"/>
      <c r="P72" s="35"/>
      <c r="Q72" s="55"/>
      <c r="R72" s="63"/>
      <c r="S72" s="7">
        <f t="shared" si="6"/>
        <v>0</v>
      </c>
      <c r="T72" s="80">
        <f t="shared" si="5"/>
        <v>0</v>
      </c>
      <c r="U72" s="33"/>
    </row>
    <row r="73" spans="1:22" s="6" customFormat="1" ht="25.5" customHeight="1">
      <c r="A73" s="23">
        <v>59</v>
      </c>
      <c r="B73" s="2">
        <v>3044331</v>
      </c>
      <c r="C73" s="3" t="s">
        <v>136</v>
      </c>
      <c r="D73" s="4" t="s">
        <v>92</v>
      </c>
      <c r="E73" s="4" t="s">
        <v>137</v>
      </c>
      <c r="F73" s="46">
        <v>0.55</v>
      </c>
      <c r="G73" s="4" t="s">
        <v>97</v>
      </c>
      <c r="H73" s="16">
        <v>5.5</v>
      </c>
      <c r="I73" s="5"/>
      <c r="J73" s="5">
        <f t="shared" si="4"/>
        <v>0</v>
      </c>
      <c r="K73" s="33" t="s">
        <v>583</v>
      </c>
      <c r="L73" s="83"/>
      <c r="M73" s="22">
        <v>2795613</v>
      </c>
      <c r="N73" s="3" t="s">
        <v>469</v>
      </c>
      <c r="O73" s="2" t="s">
        <v>39</v>
      </c>
      <c r="P73" s="35" t="s">
        <v>320</v>
      </c>
      <c r="Q73" s="55">
        <v>5.2</v>
      </c>
      <c r="R73" s="63"/>
      <c r="S73" s="7">
        <f t="shared" si="6"/>
        <v>0</v>
      </c>
      <c r="T73" s="80">
        <f t="shared" si="5"/>
        <v>0</v>
      </c>
      <c r="U73" s="33" t="str">
        <f>VLOOKUP(M:M,'[2]Modulo ordine'!$O:$W,9,FALSE)</f>
        <v>http://www2.lyreco.com/staticwebshop/pictures/images/200px/2795613.jpg</v>
      </c>
      <c r="V73" s="8"/>
    </row>
    <row r="74" spans="1:22" s="6" customFormat="1" ht="25.5" customHeight="1">
      <c r="A74" s="23">
        <v>60</v>
      </c>
      <c r="B74" s="2">
        <v>3332906</v>
      </c>
      <c r="C74" s="3" t="s">
        <v>138</v>
      </c>
      <c r="D74" s="4" t="s">
        <v>135</v>
      </c>
      <c r="E74" s="4">
        <v>43548</v>
      </c>
      <c r="F74" s="46">
        <v>0.22</v>
      </c>
      <c r="G74" s="4" t="s">
        <v>65</v>
      </c>
      <c r="H74" s="16">
        <v>11</v>
      </c>
      <c r="I74" s="5"/>
      <c r="J74" s="5">
        <f t="shared" si="4"/>
        <v>0</v>
      </c>
      <c r="K74" s="33" t="s">
        <v>584</v>
      </c>
      <c r="L74" s="83"/>
      <c r="M74" s="22">
        <v>3044411</v>
      </c>
      <c r="N74" s="3" t="s">
        <v>470</v>
      </c>
      <c r="O74" s="2" t="s">
        <v>39</v>
      </c>
      <c r="P74" s="35" t="s">
        <v>353</v>
      </c>
      <c r="Q74" s="55">
        <v>10.8</v>
      </c>
      <c r="R74" s="63"/>
      <c r="S74" s="7">
        <f t="shared" si="6"/>
        <v>0</v>
      </c>
      <c r="T74" s="80">
        <f t="shared" si="5"/>
        <v>0</v>
      </c>
      <c r="U74" s="33" t="str">
        <f>VLOOKUP(M:M,'[2]Modulo ordine'!$O:$W,9,FALSE)</f>
        <v>http://www2.lyreco.com/staticwebshop/pictures/images/200px/3044411.jpg</v>
      </c>
      <c r="V74" s="8"/>
    </row>
    <row r="75" spans="1:22" s="6" customFormat="1" ht="25.5" customHeight="1">
      <c r="A75" s="23">
        <v>61</v>
      </c>
      <c r="B75" s="2">
        <v>3044353</v>
      </c>
      <c r="C75" s="3" t="s">
        <v>139</v>
      </c>
      <c r="D75" s="4" t="s">
        <v>92</v>
      </c>
      <c r="E75" s="4" t="s">
        <v>140</v>
      </c>
      <c r="F75" s="46">
        <v>0.55</v>
      </c>
      <c r="G75" s="4" t="s">
        <v>97</v>
      </c>
      <c r="H75" s="16">
        <v>5.5</v>
      </c>
      <c r="I75" s="5"/>
      <c r="J75" s="5">
        <f t="shared" si="4"/>
        <v>0</v>
      </c>
      <c r="K75" s="33" t="s">
        <v>585</v>
      </c>
      <c r="L75" s="83"/>
      <c r="M75" s="22">
        <v>2795599</v>
      </c>
      <c r="N75" s="3" t="s">
        <v>471</v>
      </c>
      <c r="O75" s="2" t="s">
        <v>39</v>
      </c>
      <c r="P75" s="35" t="s">
        <v>320</v>
      </c>
      <c r="Q75" s="55">
        <v>5.2</v>
      </c>
      <c r="R75" s="63"/>
      <c r="S75" s="7">
        <f t="shared" si="6"/>
        <v>0</v>
      </c>
      <c r="T75" s="80">
        <f t="shared" si="5"/>
        <v>0</v>
      </c>
      <c r="U75" s="33" t="str">
        <f>VLOOKUP(M:M,'[2]Modulo ordine'!$O:$W,9,FALSE)</f>
        <v>http://www2.lyreco.com/staticwebshop/pictures/images/200px/2795599.jpg</v>
      </c>
      <c r="V75" s="8"/>
    </row>
    <row r="76" spans="1:21" s="6" customFormat="1" ht="25.5" customHeight="1">
      <c r="A76" s="23">
        <v>62</v>
      </c>
      <c r="B76" s="2">
        <v>3067545</v>
      </c>
      <c r="C76" s="34" t="s">
        <v>141</v>
      </c>
      <c r="D76" s="4" t="s">
        <v>142</v>
      </c>
      <c r="E76" s="4" t="s">
        <v>143</v>
      </c>
      <c r="F76" s="46">
        <v>0.64</v>
      </c>
      <c r="G76" s="4" t="s">
        <v>144</v>
      </c>
      <c r="H76" s="16">
        <v>0.32</v>
      </c>
      <c r="I76" s="5"/>
      <c r="J76" s="5">
        <f t="shared" si="4"/>
        <v>0</v>
      </c>
      <c r="K76" s="33" t="s">
        <v>586</v>
      </c>
      <c r="L76" s="83"/>
      <c r="M76" s="22"/>
      <c r="N76" s="3"/>
      <c r="O76" s="3"/>
      <c r="P76" s="52"/>
      <c r="Q76" s="36"/>
      <c r="R76" s="63"/>
      <c r="S76" s="3"/>
      <c r="T76" s="80">
        <f t="shared" si="5"/>
        <v>0</v>
      </c>
      <c r="U76" s="33"/>
    </row>
    <row r="77" spans="1:21" s="12" customFormat="1" ht="25.5" customHeight="1">
      <c r="A77" s="97">
        <v>63</v>
      </c>
      <c r="B77" s="2">
        <v>3357423</v>
      </c>
      <c r="C77" s="10" t="s">
        <v>145</v>
      </c>
      <c r="D77" s="100" t="s">
        <v>142</v>
      </c>
      <c r="E77" s="62" t="s">
        <v>146</v>
      </c>
      <c r="F77" s="47">
        <v>3.56</v>
      </c>
      <c r="G77" s="4" t="s">
        <v>31</v>
      </c>
      <c r="H77" s="16">
        <v>3.56</v>
      </c>
      <c r="I77" s="5"/>
      <c r="J77" s="5">
        <f t="shared" si="4"/>
        <v>0</v>
      </c>
      <c r="K77" s="33" t="s">
        <v>587</v>
      </c>
      <c r="L77" s="83"/>
      <c r="M77" s="22"/>
      <c r="N77" s="3"/>
      <c r="O77" s="3"/>
      <c r="P77" s="52"/>
      <c r="Q77" s="36"/>
      <c r="R77" s="63"/>
      <c r="S77" s="3"/>
      <c r="T77" s="80">
        <f t="shared" si="5"/>
        <v>0</v>
      </c>
      <c r="U77" s="33"/>
    </row>
    <row r="78" spans="1:21" s="12" customFormat="1" ht="25.5" customHeight="1">
      <c r="A78" s="98"/>
      <c r="B78" s="2">
        <v>3357445</v>
      </c>
      <c r="C78" s="10" t="s">
        <v>147</v>
      </c>
      <c r="D78" s="101"/>
      <c r="E78" s="4" t="s">
        <v>338</v>
      </c>
      <c r="F78" s="47">
        <v>3.56</v>
      </c>
      <c r="G78" s="4" t="s">
        <v>31</v>
      </c>
      <c r="H78" s="16">
        <v>3.56</v>
      </c>
      <c r="I78" s="5"/>
      <c r="J78" s="5">
        <f t="shared" si="4"/>
        <v>0</v>
      </c>
      <c r="K78" s="33" t="s">
        <v>588</v>
      </c>
      <c r="L78" s="83"/>
      <c r="M78" s="22"/>
      <c r="N78" s="3"/>
      <c r="O78" s="3"/>
      <c r="P78" s="52"/>
      <c r="Q78" s="36"/>
      <c r="R78" s="63"/>
      <c r="S78" s="3"/>
      <c r="T78" s="80">
        <f t="shared" si="5"/>
        <v>0</v>
      </c>
      <c r="U78" s="33"/>
    </row>
    <row r="79" spans="1:21" s="12" customFormat="1" ht="25.5" customHeight="1">
      <c r="A79" s="99"/>
      <c r="B79" s="2">
        <v>2589347</v>
      </c>
      <c r="C79" s="10" t="s">
        <v>148</v>
      </c>
      <c r="D79" s="102"/>
      <c r="E79" s="4" t="s">
        <v>339</v>
      </c>
      <c r="F79" s="47">
        <v>3.56</v>
      </c>
      <c r="G79" s="4" t="s">
        <v>31</v>
      </c>
      <c r="H79" s="16">
        <v>3.56</v>
      </c>
      <c r="I79" s="5"/>
      <c r="J79" s="5">
        <f t="shared" si="4"/>
        <v>0</v>
      </c>
      <c r="K79" s="33" t="s">
        <v>589</v>
      </c>
      <c r="L79" s="83"/>
      <c r="M79" s="22"/>
      <c r="N79" s="3"/>
      <c r="O79" s="3"/>
      <c r="P79" s="52"/>
      <c r="Q79" s="36"/>
      <c r="R79" s="63"/>
      <c r="S79" s="3"/>
      <c r="T79" s="80">
        <f t="shared" si="5"/>
        <v>0</v>
      </c>
      <c r="U79" s="33"/>
    </row>
    <row r="80" spans="1:21" s="29" customFormat="1" ht="25.5" customHeight="1">
      <c r="A80" s="22">
        <v>64</v>
      </c>
      <c r="B80" s="9">
        <v>4353814</v>
      </c>
      <c r="C80" s="10" t="s">
        <v>328</v>
      </c>
      <c r="D80" s="4" t="s">
        <v>149</v>
      </c>
      <c r="E80" s="4" t="s">
        <v>150</v>
      </c>
      <c r="F80" s="46">
        <v>0.01</v>
      </c>
      <c r="G80" s="4" t="s">
        <v>0</v>
      </c>
      <c r="H80" s="16">
        <v>0.2</v>
      </c>
      <c r="I80" s="5"/>
      <c r="J80" s="11">
        <f t="shared" si="4"/>
        <v>0</v>
      </c>
      <c r="K80" s="33"/>
      <c r="L80" s="83"/>
      <c r="M80" s="22"/>
      <c r="N80" s="3"/>
      <c r="O80" s="3"/>
      <c r="P80" s="52"/>
      <c r="Q80" s="36"/>
      <c r="R80" s="63"/>
      <c r="S80" s="3"/>
      <c r="T80" s="80">
        <f t="shared" si="5"/>
        <v>0</v>
      </c>
      <c r="U80" s="33"/>
    </row>
    <row r="81" spans="1:22" s="6" customFormat="1" ht="25.5" customHeight="1">
      <c r="A81" s="23">
        <v>65</v>
      </c>
      <c r="B81" s="2">
        <v>231907</v>
      </c>
      <c r="C81" s="3" t="s">
        <v>151</v>
      </c>
      <c r="D81" s="4" t="s">
        <v>152</v>
      </c>
      <c r="E81" s="4" t="s">
        <v>153</v>
      </c>
      <c r="F81" s="46">
        <v>0.27</v>
      </c>
      <c r="G81" s="4" t="s">
        <v>31</v>
      </c>
      <c r="H81" s="16">
        <v>0.27</v>
      </c>
      <c r="I81" s="5"/>
      <c r="J81" s="5">
        <f t="shared" si="4"/>
        <v>0</v>
      </c>
      <c r="K81" s="33" t="s">
        <v>590</v>
      </c>
      <c r="L81" s="83"/>
      <c r="M81" s="89">
        <v>150601</v>
      </c>
      <c r="N81" s="3" t="s">
        <v>472</v>
      </c>
      <c r="O81" s="2" t="s">
        <v>39</v>
      </c>
      <c r="P81" s="35" t="s">
        <v>31</v>
      </c>
      <c r="Q81" s="55">
        <v>0.25</v>
      </c>
      <c r="R81" s="63"/>
      <c r="S81" s="7">
        <f>+R81*Q81</f>
        <v>0</v>
      </c>
      <c r="T81" s="80">
        <f t="shared" si="5"/>
        <v>0</v>
      </c>
      <c r="U81" s="33" t="str">
        <f>VLOOKUP(M:M,'[2]Modulo ordine'!$O:$W,9,FALSE)</f>
        <v>http://www2.lyreco.com/staticwebshop/pictures/images0005/200px/150601.jpg</v>
      </c>
      <c r="V81" s="8"/>
    </row>
    <row r="82" spans="1:21" s="8" customFormat="1" ht="25.5" customHeight="1">
      <c r="A82" s="94">
        <v>66</v>
      </c>
      <c r="B82" s="2">
        <v>5928726</v>
      </c>
      <c r="C82" s="3" t="s">
        <v>1</v>
      </c>
      <c r="D82" s="100" t="s">
        <v>154</v>
      </c>
      <c r="E82" s="100" t="s">
        <v>155</v>
      </c>
      <c r="F82" s="46">
        <v>0.4</v>
      </c>
      <c r="G82" s="4" t="s">
        <v>31</v>
      </c>
      <c r="H82" s="16">
        <v>0.4</v>
      </c>
      <c r="I82" s="5"/>
      <c r="J82" s="5">
        <f t="shared" si="4"/>
        <v>0</v>
      </c>
      <c r="K82" s="33"/>
      <c r="L82" s="83"/>
      <c r="M82" s="22"/>
      <c r="N82" s="3"/>
      <c r="O82" s="3"/>
      <c r="P82" s="52"/>
      <c r="Q82" s="36"/>
      <c r="R82" s="63"/>
      <c r="S82" s="3"/>
      <c r="T82" s="80">
        <f t="shared" si="5"/>
        <v>0</v>
      </c>
      <c r="U82" s="33"/>
    </row>
    <row r="83" spans="1:21" s="8" customFormat="1" ht="25.5" customHeight="1">
      <c r="A83" s="95"/>
      <c r="B83" s="2">
        <v>5928737</v>
      </c>
      <c r="C83" s="3" t="s">
        <v>2</v>
      </c>
      <c r="D83" s="101"/>
      <c r="E83" s="101"/>
      <c r="F83" s="46">
        <v>0.4</v>
      </c>
      <c r="G83" s="4" t="s">
        <v>31</v>
      </c>
      <c r="H83" s="16">
        <v>0.4</v>
      </c>
      <c r="I83" s="5"/>
      <c r="J83" s="5">
        <f t="shared" si="4"/>
        <v>0</v>
      </c>
      <c r="K83" s="33"/>
      <c r="L83" s="83"/>
      <c r="M83" s="22"/>
      <c r="N83" s="3"/>
      <c r="O83" s="3"/>
      <c r="P83" s="52"/>
      <c r="Q83" s="36"/>
      <c r="R83" s="63"/>
      <c r="S83" s="3"/>
      <c r="T83" s="80">
        <f t="shared" si="5"/>
        <v>0</v>
      </c>
      <c r="U83" s="33"/>
    </row>
    <row r="84" spans="1:21" s="8" customFormat="1" ht="25.5" customHeight="1">
      <c r="A84" s="95"/>
      <c r="B84" s="2">
        <v>5928748</v>
      </c>
      <c r="C84" s="3" t="s">
        <v>3</v>
      </c>
      <c r="D84" s="101"/>
      <c r="E84" s="101"/>
      <c r="F84" s="46">
        <v>0.4</v>
      </c>
      <c r="G84" s="4" t="s">
        <v>31</v>
      </c>
      <c r="H84" s="16">
        <v>0.4</v>
      </c>
      <c r="I84" s="5"/>
      <c r="J84" s="5">
        <f t="shared" si="4"/>
        <v>0</v>
      </c>
      <c r="K84" s="33"/>
      <c r="L84" s="83"/>
      <c r="M84" s="22"/>
      <c r="N84" s="3"/>
      <c r="O84" s="3"/>
      <c r="P84" s="52"/>
      <c r="Q84" s="36"/>
      <c r="R84" s="63"/>
      <c r="S84" s="3"/>
      <c r="T84" s="80">
        <f t="shared" si="5"/>
        <v>0</v>
      </c>
      <c r="U84" s="33"/>
    </row>
    <row r="85" spans="1:21" s="8" customFormat="1" ht="25.5" customHeight="1">
      <c r="A85" s="95"/>
      <c r="B85" s="2">
        <v>5928759</v>
      </c>
      <c r="C85" s="3" t="s">
        <v>4</v>
      </c>
      <c r="D85" s="101"/>
      <c r="E85" s="101"/>
      <c r="F85" s="46">
        <v>0.4</v>
      </c>
      <c r="G85" s="4" t="s">
        <v>31</v>
      </c>
      <c r="H85" s="16">
        <v>0.4</v>
      </c>
      <c r="I85" s="5"/>
      <c r="J85" s="5">
        <f t="shared" si="4"/>
        <v>0</v>
      </c>
      <c r="K85" s="33"/>
      <c r="L85" s="83"/>
      <c r="M85" s="22"/>
      <c r="N85" s="3"/>
      <c r="O85" s="3"/>
      <c r="P85" s="52"/>
      <c r="Q85" s="36"/>
      <c r="R85" s="63"/>
      <c r="S85" s="3"/>
      <c r="T85" s="80">
        <f t="shared" si="5"/>
        <v>0</v>
      </c>
      <c r="U85" s="33"/>
    </row>
    <row r="86" spans="1:21" s="8" customFormat="1" ht="25.5" customHeight="1">
      <c r="A86" s="95"/>
      <c r="B86" s="2">
        <v>5928761</v>
      </c>
      <c r="C86" s="3" t="s">
        <v>5</v>
      </c>
      <c r="D86" s="101"/>
      <c r="E86" s="101"/>
      <c r="F86" s="46">
        <v>0.4</v>
      </c>
      <c r="G86" s="4" t="s">
        <v>31</v>
      </c>
      <c r="H86" s="16">
        <v>0.4</v>
      </c>
      <c r="I86" s="5"/>
      <c r="J86" s="5">
        <f t="shared" si="4"/>
        <v>0</v>
      </c>
      <c r="K86" s="33"/>
      <c r="L86" s="83"/>
      <c r="M86" s="22"/>
      <c r="N86" s="3"/>
      <c r="O86" s="3"/>
      <c r="P86" s="52"/>
      <c r="Q86" s="36"/>
      <c r="R86" s="63"/>
      <c r="S86" s="3"/>
      <c r="T86" s="80">
        <f t="shared" si="5"/>
        <v>0</v>
      </c>
      <c r="U86" s="33"/>
    </row>
    <row r="87" spans="1:21" s="8" customFormat="1" ht="25.5" customHeight="1">
      <c r="A87" s="95"/>
      <c r="B87" s="2">
        <v>5928772</v>
      </c>
      <c r="C87" s="3" t="s">
        <v>6</v>
      </c>
      <c r="D87" s="101"/>
      <c r="E87" s="101"/>
      <c r="F87" s="46">
        <v>0.4</v>
      </c>
      <c r="G87" s="4" t="s">
        <v>31</v>
      </c>
      <c r="H87" s="16">
        <v>0.4</v>
      </c>
      <c r="I87" s="5"/>
      <c r="J87" s="5">
        <f t="shared" si="4"/>
        <v>0</v>
      </c>
      <c r="K87" s="33"/>
      <c r="L87" s="83"/>
      <c r="M87" s="22"/>
      <c r="N87" s="3"/>
      <c r="O87" s="3"/>
      <c r="P87" s="52"/>
      <c r="Q87" s="36"/>
      <c r="R87" s="63"/>
      <c r="S87" s="3"/>
      <c r="T87" s="80">
        <f t="shared" si="5"/>
        <v>0</v>
      </c>
      <c r="U87" s="33"/>
    </row>
    <row r="88" spans="1:21" s="8" customFormat="1" ht="25.5" customHeight="1">
      <c r="A88" s="96"/>
      <c r="B88" s="2">
        <v>5928783</v>
      </c>
      <c r="C88" s="3" t="s">
        <v>7</v>
      </c>
      <c r="D88" s="102"/>
      <c r="E88" s="102"/>
      <c r="F88" s="46">
        <v>0.4</v>
      </c>
      <c r="G88" s="4" t="s">
        <v>31</v>
      </c>
      <c r="H88" s="16">
        <v>0.4</v>
      </c>
      <c r="I88" s="5"/>
      <c r="J88" s="5">
        <f t="shared" si="4"/>
        <v>0</v>
      </c>
      <c r="K88" s="33"/>
      <c r="L88" s="83"/>
      <c r="M88" s="22"/>
      <c r="N88" s="3"/>
      <c r="O88" s="3"/>
      <c r="P88" s="52"/>
      <c r="Q88" s="36"/>
      <c r="R88" s="63"/>
      <c r="S88" s="3"/>
      <c r="T88" s="80">
        <f t="shared" si="5"/>
        <v>0</v>
      </c>
      <c r="U88" s="33"/>
    </row>
    <row r="89" spans="1:21" s="8" customFormat="1" ht="25.5" customHeight="1">
      <c r="A89" s="23">
        <v>67</v>
      </c>
      <c r="B89" s="2">
        <v>5928794</v>
      </c>
      <c r="C89" s="3" t="s">
        <v>8</v>
      </c>
      <c r="D89" s="4" t="s">
        <v>154</v>
      </c>
      <c r="E89" s="4" t="s">
        <v>156</v>
      </c>
      <c r="F89" s="46">
        <v>0.4</v>
      </c>
      <c r="G89" s="4" t="s">
        <v>31</v>
      </c>
      <c r="H89" s="16">
        <v>0.4</v>
      </c>
      <c r="I89" s="5"/>
      <c r="J89" s="5">
        <f t="shared" si="4"/>
        <v>0</v>
      </c>
      <c r="K89" s="33"/>
      <c r="L89" s="83"/>
      <c r="M89" s="22"/>
      <c r="N89" s="3"/>
      <c r="O89" s="3"/>
      <c r="P89" s="52"/>
      <c r="Q89" s="36"/>
      <c r="R89" s="63"/>
      <c r="S89" s="3"/>
      <c r="T89" s="80">
        <f t="shared" si="5"/>
        <v>0</v>
      </c>
      <c r="U89" s="33"/>
    </row>
    <row r="90" spans="1:21" s="8" customFormat="1" ht="25.5" customHeight="1">
      <c r="A90" s="23">
        <v>68</v>
      </c>
      <c r="B90" s="2">
        <v>5928806</v>
      </c>
      <c r="C90" s="3" t="s">
        <v>9</v>
      </c>
      <c r="D90" s="4" t="s">
        <v>154</v>
      </c>
      <c r="E90" s="4" t="s">
        <v>157</v>
      </c>
      <c r="F90" s="46">
        <v>0.4</v>
      </c>
      <c r="G90" s="4" t="s">
        <v>31</v>
      </c>
      <c r="H90" s="16">
        <v>0.4</v>
      </c>
      <c r="I90" s="5"/>
      <c r="J90" s="5">
        <f t="shared" si="4"/>
        <v>0</v>
      </c>
      <c r="K90" s="33"/>
      <c r="L90" s="83"/>
      <c r="M90" s="22"/>
      <c r="N90" s="3"/>
      <c r="O90" s="3"/>
      <c r="P90" s="52"/>
      <c r="Q90" s="36"/>
      <c r="R90" s="63"/>
      <c r="S90" s="3"/>
      <c r="T90" s="80">
        <f t="shared" si="5"/>
        <v>0</v>
      </c>
      <c r="U90" s="33"/>
    </row>
    <row r="91" spans="1:21" s="6" customFormat="1" ht="25.5" customHeight="1">
      <c r="A91" s="23">
        <v>69</v>
      </c>
      <c r="B91" s="2">
        <v>103131</v>
      </c>
      <c r="C91" s="34" t="s">
        <v>158</v>
      </c>
      <c r="D91" s="4" t="s">
        <v>39</v>
      </c>
      <c r="E91" s="4">
        <v>322121</v>
      </c>
      <c r="F91" s="46">
        <v>0.09</v>
      </c>
      <c r="G91" s="4" t="s">
        <v>94</v>
      </c>
      <c r="H91" s="16">
        <v>0.09</v>
      </c>
      <c r="I91" s="5"/>
      <c r="J91" s="5">
        <f t="shared" si="4"/>
        <v>0</v>
      </c>
      <c r="K91" s="33" t="s">
        <v>591</v>
      </c>
      <c r="L91" s="83"/>
      <c r="M91" s="22"/>
      <c r="N91" s="3"/>
      <c r="O91" s="3"/>
      <c r="P91" s="52"/>
      <c r="Q91" s="36"/>
      <c r="R91" s="63"/>
      <c r="S91" s="3"/>
      <c r="T91" s="80">
        <f t="shared" si="5"/>
        <v>0</v>
      </c>
      <c r="U91" s="33"/>
    </row>
    <row r="92" spans="1:22" s="6" customFormat="1" ht="25.5" customHeight="1">
      <c r="A92" s="23">
        <v>70</v>
      </c>
      <c r="B92" s="2">
        <v>216984</v>
      </c>
      <c r="C92" s="3" t="s">
        <v>159</v>
      </c>
      <c r="D92" s="4" t="s">
        <v>160</v>
      </c>
      <c r="E92" s="4" t="s">
        <v>161</v>
      </c>
      <c r="F92" s="46">
        <v>0.1</v>
      </c>
      <c r="G92" s="4" t="s">
        <v>94</v>
      </c>
      <c r="H92" s="16">
        <v>0.1</v>
      </c>
      <c r="I92" s="5"/>
      <c r="J92" s="5">
        <f t="shared" si="4"/>
        <v>0</v>
      </c>
      <c r="K92" s="33" t="s">
        <v>592</v>
      </c>
      <c r="L92" s="83"/>
      <c r="M92" s="89">
        <v>1493167</v>
      </c>
      <c r="N92" s="3" t="s">
        <v>473</v>
      </c>
      <c r="O92" s="2" t="s">
        <v>39</v>
      </c>
      <c r="P92" s="35" t="s">
        <v>360</v>
      </c>
      <c r="Q92" s="55">
        <v>0.82</v>
      </c>
      <c r="R92" s="63"/>
      <c r="S92" s="7">
        <f>+R92*Q92</f>
        <v>0</v>
      </c>
      <c r="T92" s="80">
        <f t="shared" si="5"/>
        <v>0</v>
      </c>
      <c r="U92" s="33" t="str">
        <f>VLOOKUP(M:M,'[2]Modulo ordine'!$O:$W,9,FALSE)</f>
        <v>http://www2.lyreco.com/staticwebshop/pictures/images/200px/1493167.jpg</v>
      </c>
      <c r="V92" s="8"/>
    </row>
    <row r="93" spans="1:22" s="6" customFormat="1" ht="25.5" customHeight="1">
      <c r="A93" s="23">
        <v>71</v>
      </c>
      <c r="B93" s="2">
        <v>217019</v>
      </c>
      <c r="C93" s="34" t="s">
        <v>162</v>
      </c>
      <c r="D93" s="4" t="s">
        <v>160</v>
      </c>
      <c r="E93" s="4" t="s">
        <v>163</v>
      </c>
      <c r="F93" s="46">
        <v>0.1</v>
      </c>
      <c r="G93" s="4" t="s">
        <v>164</v>
      </c>
      <c r="H93" s="16">
        <v>1</v>
      </c>
      <c r="I93" s="5"/>
      <c r="J93" s="5">
        <f t="shared" si="4"/>
        <v>0</v>
      </c>
      <c r="K93" s="33" t="s">
        <v>593</v>
      </c>
      <c r="L93" s="83"/>
      <c r="M93" s="22">
        <v>103107</v>
      </c>
      <c r="N93" s="3" t="s">
        <v>474</v>
      </c>
      <c r="O93" s="2" t="s">
        <v>39</v>
      </c>
      <c r="P93" s="35" t="s">
        <v>360</v>
      </c>
      <c r="Q93" s="55">
        <v>0.95</v>
      </c>
      <c r="R93" s="63"/>
      <c r="S93" s="7">
        <f>+R93*Q93</f>
        <v>0</v>
      </c>
      <c r="T93" s="80">
        <f t="shared" si="5"/>
        <v>0</v>
      </c>
      <c r="U93" s="33" t="str">
        <f>VLOOKUP(M:M,'[2]Modulo ordine'!$O:$W,9,FALSE)</f>
        <v>http://www2.lyreco.com/staticwebshop/pictures/images/200px/103107.jpg</v>
      </c>
      <c r="V93" s="8"/>
    </row>
    <row r="94" spans="1:21" s="6" customFormat="1" ht="25.5" customHeight="1">
      <c r="A94" s="23">
        <v>72</v>
      </c>
      <c r="B94" s="2">
        <v>217123</v>
      </c>
      <c r="C94" s="3" t="s">
        <v>165</v>
      </c>
      <c r="D94" s="4" t="s">
        <v>160</v>
      </c>
      <c r="E94" s="4" t="s">
        <v>166</v>
      </c>
      <c r="F94" s="46">
        <v>0.23</v>
      </c>
      <c r="G94" s="4" t="s">
        <v>94</v>
      </c>
      <c r="H94" s="16">
        <v>0.23</v>
      </c>
      <c r="I94" s="5"/>
      <c r="J94" s="5">
        <f t="shared" si="4"/>
        <v>0</v>
      </c>
      <c r="K94" s="33" t="s">
        <v>594</v>
      </c>
      <c r="L94" s="83"/>
      <c r="M94" s="22"/>
      <c r="N94" s="3"/>
      <c r="O94" s="3"/>
      <c r="P94" s="52"/>
      <c r="Q94" s="36"/>
      <c r="R94" s="63"/>
      <c r="S94" s="3"/>
      <c r="T94" s="80">
        <f t="shared" si="5"/>
        <v>0</v>
      </c>
      <c r="U94" s="33"/>
    </row>
    <row r="95" spans="1:22" s="6" customFormat="1" ht="25.5" customHeight="1">
      <c r="A95" s="23">
        <v>73</v>
      </c>
      <c r="B95" s="2">
        <v>4568769</v>
      </c>
      <c r="C95" s="3" t="s">
        <v>167</v>
      </c>
      <c r="D95" s="4" t="s">
        <v>160</v>
      </c>
      <c r="E95" s="4" t="s">
        <v>168</v>
      </c>
      <c r="F95" s="46">
        <v>2.51</v>
      </c>
      <c r="G95" s="4" t="s">
        <v>31</v>
      </c>
      <c r="H95" s="16">
        <v>2.51</v>
      </c>
      <c r="I95" s="5"/>
      <c r="J95" s="5">
        <f t="shared" si="4"/>
        <v>0</v>
      </c>
      <c r="K95" s="33" t="s">
        <v>595</v>
      </c>
      <c r="L95" s="83"/>
      <c r="M95" s="22">
        <v>1000859</v>
      </c>
      <c r="N95" s="3" t="s">
        <v>475</v>
      </c>
      <c r="O95" s="2" t="s">
        <v>39</v>
      </c>
      <c r="P95" s="35" t="s">
        <v>31</v>
      </c>
      <c r="Q95" s="55">
        <v>1.2</v>
      </c>
      <c r="R95" s="63"/>
      <c r="S95" s="7">
        <f>+R95*Q95</f>
        <v>0</v>
      </c>
      <c r="T95" s="80">
        <f t="shared" si="5"/>
        <v>0</v>
      </c>
      <c r="U95" s="33" t="str">
        <f>VLOOKUP(M:M,'[2]Modulo ordine'!$O:$W,9,FALSE)</f>
        <v>http://www2.lyreco.com/staticwebshop/pictures/images0005/200px/1000859.jpg</v>
      </c>
      <c r="V95" s="8"/>
    </row>
    <row r="96" spans="1:22" s="6" customFormat="1" ht="25.5" customHeight="1">
      <c r="A96" s="23">
        <v>74</v>
      </c>
      <c r="B96" s="2">
        <v>144781</v>
      </c>
      <c r="C96" s="3" t="s">
        <v>169</v>
      </c>
      <c r="D96" s="4" t="s">
        <v>170</v>
      </c>
      <c r="E96" s="4" t="s">
        <v>171</v>
      </c>
      <c r="F96" s="46">
        <v>0.2</v>
      </c>
      <c r="G96" s="4" t="s">
        <v>31</v>
      </c>
      <c r="H96" s="16">
        <v>0.2</v>
      </c>
      <c r="I96" s="5"/>
      <c r="J96" s="5">
        <f t="shared" si="4"/>
        <v>0</v>
      </c>
      <c r="K96" s="33" t="s">
        <v>596</v>
      </c>
      <c r="L96" s="83"/>
      <c r="M96" s="22">
        <v>144405</v>
      </c>
      <c r="N96" s="3" t="s">
        <v>476</v>
      </c>
      <c r="O96" s="2" t="s">
        <v>39</v>
      </c>
      <c r="P96" s="35" t="s">
        <v>31</v>
      </c>
      <c r="Q96" s="55">
        <v>0.14</v>
      </c>
      <c r="R96" s="63"/>
      <c r="S96" s="7">
        <f>+R96*Q96</f>
        <v>0</v>
      </c>
      <c r="T96" s="80">
        <f t="shared" si="5"/>
        <v>0</v>
      </c>
      <c r="U96" s="33" t="str">
        <f>VLOOKUP(M:M,'[2]Modulo ordine'!$O:$W,9,FALSE)</f>
        <v>http://www2.lyreco.com/staticwebshop/pictures/images0005/200px/144405.jpg</v>
      </c>
      <c r="V96" s="8"/>
    </row>
    <row r="97" spans="1:21" s="6" customFormat="1" ht="25.5" customHeight="1">
      <c r="A97" s="94">
        <v>75</v>
      </c>
      <c r="B97" s="2">
        <v>3357228</v>
      </c>
      <c r="C97" s="34" t="s">
        <v>172</v>
      </c>
      <c r="D97" s="100" t="s">
        <v>142</v>
      </c>
      <c r="E97" s="62" t="s">
        <v>173</v>
      </c>
      <c r="F97" s="47">
        <v>0.18</v>
      </c>
      <c r="G97" s="4" t="s">
        <v>31</v>
      </c>
      <c r="H97" s="16">
        <v>0.18</v>
      </c>
      <c r="I97" s="5"/>
      <c r="J97" s="5">
        <f t="shared" si="4"/>
        <v>0</v>
      </c>
      <c r="K97" s="33" t="s">
        <v>597</v>
      </c>
      <c r="L97" s="83"/>
      <c r="M97" s="22"/>
      <c r="N97" s="3"/>
      <c r="O97" s="3"/>
      <c r="P97" s="52"/>
      <c r="Q97" s="36"/>
      <c r="R97" s="63"/>
      <c r="S97" s="3"/>
      <c r="T97" s="80">
        <f t="shared" si="5"/>
        <v>0</v>
      </c>
      <c r="U97" s="33"/>
    </row>
    <row r="98" spans="1:21" s="6" customFormat="1" ht="25.5" customHeight="1">
      <c r="A98" s="95"/>
      <c r="B98" s="2">
        <v>3357241</v>
      </c>
      <c r="C98" s="3" t="s">
        <v>174</v>
      </c>
      <c r="D98" s="101"/>
      <c r="E98" s="4" t="s">
        <v>340</v>
      </c>
      <c r="F98" s="47">
        <v>0.18</v>
      </c>
      <c r="G98" s="4" t="s">
        <v>31</v>
      </c>
      <c r="H98" s="16">
        <v>0.18</v>
      </c>
      <c r="I98" s="5"/>
      <c r="J98" s="5">
        <f t="shared" si="4"/>
        <v>0</v>
      </c>
      <c r="K98" s="33" t="s">
        <v>598</v>
      </c>
      <c r="L98" s="83"/>
      <c r="M98" s="22"/>
      <c r="N98" s="3"/>
      <c r="O98" s="3"/>
      <c r="P98" s="52"/>
      <c r="Q98" s="36"/>
      <c r="R98" s="63"/>
      <c r="S98" s="3"/>
      <c r="T98" s="80">
        <f t="shared" si="5"/>
        <v>0</v>
      </c>
      <c r="U98" s="33"/>
    </row>
    <row r="99" spans="1:21" s="6" customFormat="1" ht="25.5" customHeight="1">
      <c r="A99" s="96"/>
      <c r="B99" s="2">
        <v>3357252</v>
      </c>
      <c r="C99" s="3" t="s">
        <v>175</v>
      </c>
      <c r="D99" s="102"/>
      <c r="E99" s="4" t="s">
        <v>341</v>
      </c>
      <c r="F99" s="47">
        <v>0.18</v>
      </c>
      <c r="G99" s="4" t="s">
        <v>31</v>
      </c>
      <c r="H99" s="16">
        <v>0.18</v>
      </c>
      <c r="I99" s="5"/>
      <c r="J99" s="5">
        <f t="shared" si="4"/>
        <v>0</v>
      </c>
      <c r="K99" s="33" t="s">
        <v>599</v>
      </c>
      <c r="L99" s="83"/>
      <c r="M99" s="22"/>
      <c r="N99" s="3"/>
      <c r="O99" s="3"/>
      <c r="P99" s="52"/>
      <c r="Q99" s="36"/>
      <c r="R99" s="63"/>
      <c r="S99" s="3"/>
      <c r="T99" s="80">
        <f t="shared" si="5"/>
        <v>0</v>
      </c>
      <c r="U99" s="33"/>
    </row>
    <row r="100" spans="1:21" s="6" customFormat="1" ht="25.5" customHeight="1">
      <c r="A100" s="23">
        <v>76</v>
      </c>
      <c r="B100" s="2">
        <v>2182499</v>
      </c>
      <c r="C100" s="3" t="s">
        <v>176</v>
      </c>
      <c r="D100" s="4" t="s">
        <v>39</v>
      </c>
      <c r="E100" s="4" t="s">
        <v>106</v>
      </c>
      <c r="F100" s="46">
        <v>3.28</v>
      </c>
      <c r="G100" s="4" t="s">
        <v>31</v>
      </c>
      <c r="H100" s="16">
        <v>3.28</v>
      </c>
      <c r="I100" s="5"/>
      <c r="J100" s="5">
        <f t="shared" si="4"/>
        <v>0</v>
      </c>
      <c r="K100" s="33" t="s">
        <v>600</v>
      </c>
      <c r="L100" s="83"/>
      <c r="M100" s="22"/>
      <c r="N100" s="3"/>
      <c r="O100" s="3"/>
      <c r="P100" s="52"/>
      <c r="Q100" s="36"/>
      <c r="R100" s="63"/>
      <c r="S100" s="3"/>
      <c r="T100" s="80">
        <f t="shared" si="5"/>
        <v>0</v>
      </c>
      <c r="U100" s="33"/>
    </row>
    <row r="101" spans="1:22" s="6" customFormat="1" ht="25.5" customHeight="1">
      <c r="A101" s="23">
        <v>77</v>
      </c>
      <c r="B101" s="2">
        <v>192228</v>
      </c>
      <c r="C101" s="3" t="s">
        <v>177</v>
      </c>
      <c r="D101" s="4" t="s">
        <v>178</v>
      </c>
      <c r="E101" s="4" t="s">
        <v>179</v>
      </c>
      <c r="F101" s="46">
        <v>10.32</v>
      </c>
      <c r="G101" s="4" t="s">
        <v>31</v>
      </c>
      <c r="H101" s="16">
        <v>10.32</v>
      </c>
      <c r="I101" s="5"/>
      <c r="J101" s="5">
        <f t="shared" si="4"/>
        <v>0</v>
      </c>
      <c r="K101" s="33" t="s">
        <v>601</v>
      </c>
      <c r="L101" s="83"/>
      <c r="M101" s="22">
        <v>169662</v>
      </c>
      <c r="N101" s="3" t="s">
        <v>477</v>
      </c>
      <c r="O101" s="2" t="s">
        <v>381</v>
      </c>
      <c r="P101" s="35" t="s">
        <v>31</v>
      </c>
      <c r="Q101" s="55">
        <v>9.8</v>
      </c>
      <c r="R101" s="63"/>
      <c r="S101" s="7">
        <f>+R101*Q101</f>
        <v>0</v>
      </c>
      <c r="T101" s="80">
        <f t="shared" si="5"/>
        <v>0</v>
      </c>
      <c r="U101" s="33" t="str">
        <f>VLOOKUP(M:M,'[2]Modulo ordine'!$O:$W,9,FALSE)</f>
        <v>http://www2.lyreco.com/staticwebshop/pictures/images0005/200px/169662.jpg</v>
      </c>
      <c r="V101" s="8"/>
    </row>
    <row r="102" spans="1:22" s="6" customFormat="1" ht="25.5" customHeight="1">
      <c r="A102" s="23">
        <v>78</v>
      </c>
      <c r="B102" s="2">
        <v>5761491</v>
      </c>
      <c r="C102" s="3" t="s">
        <v>420</v>
      </c>
      <c r="D102" s="4" t="str">
        <f>VLOOKUP(B:B,'[1]Foglio1'!$J:$L,3,FALSE)</f>
        <v>LEBEZ</v>
      </c>
      <c r="E102" s="4">
        <f>VLOOKUP(B:B,'[1]Foglio1'!$J:$M,4,FALSE)</f>
        <v>1164</v>
      </c>
      <c r="F102" s="46">
        <v>1.69</v>
      </c>
      <c r="G102" s="4" t="s">
        <v>31</v>
      </c>
      <c r="H102" s="16">
        <v>1.69</v>
      </c>
      <c r="I102" s="5"/>
      <c r="J102" s="5">
        <f t="shared" si="4"/>
        <v>0</v>
      </c>
      <c r="K102" s="33"/>
      <c r="L102" s="83"/>
      <c r="M102" s="22">
        <v>216712</v>
      </c>
      <c r="N102" s="3" t="s">
        <v>478</v>
      </c>
      <c r="O102" s="2" t="s">
        <v>39</v>
      </c>
      <c r="P102" s="35" t="s">
        <v>31</v>
      </c>
      <c r="Q102" s="55">
        <v>1.5</v>
      </c>
      <c r="R102" s="63"/>
      <c r="S102" s="7">
        <f>+R102*Q102</f>
        <v>0</v>
      </c>
      <c r="T102" s="80">
        <f t="shared" si="5"/>
        <v>0</v>
      </c>
      <c r="U102" s="33" t="str">
        <f>VLOOKUP(M:M,'[2]Modulo ordine'!$O:$W,9,FALSE)</f>
        <v>http://www2.lyreco.com/staticwebshop/pictures/images0005/200px/216712.jpg</v>
      </c>
      <c r="V102" s="8"/>
    </row>
    <row r="103" spans="1:22" s="6" customFormat="1" ht="25.5" customHeight="1">
      <c r="A103" s="23">
        <v>79</v>
      </c>
      <c r="B103" s="2">
        <v>127064</v>
      </c>
      <c r="C103" s="3" t="s">
        <v>180</v>
      </c>
      <c r="D103" s="4" t="s">
        <v>39</v>
      </c>
      <c r="E103" s="4" t="s">
        <v>181</v>
      </c>
      <c r="F103" s="46">
        <v>0.02</v>
      </c>
      <c r="G103" s="4" t="s">
        <v>37</v>
      </c>
      <c r="H103" s="16">
        <v>0.24</v>
      </c>
      <c r="I103" s="5"/>
      <c r="J103" s="5">
        <f t="shared" si="4"/>
        <v>0</v>
      </c>
      <c r="K103" s="33" t="s">
        <v>602</v>
      </c>
      <c r="L103" s="83"/>
      <c r="M103" s="22">
        <v>126994</v>
      </c>
      <c r="N103" s="3" t="s">
        <v>479</v>
      </c>
      <c r="O103" s="2" t="s">
        <v>39</v>
      </c>
      <c r="P103" s="35" t="s">
        <v>321</v>
      </c>
      <c r="Q103" s="55">
        <v>0.24</v>
      </c>
      <c r="R103" s="63"/>
      <c r="S103" s="7">
        <f>+R103*Q103</f>
        <v>0</v>
      </c>
      <c r="T103" s="80">
        <f t="shared" si="5"/>
        <v>0</v>
      </c>
      <c r="U103" s="33" t="str">
        <f>VLOOKUP(M:M,'[2]Modulo ordine'!$O:$W,9,FALSE)</f>
        <v>http://www2.lyreco.com/staticwebshop/pictures/images0005/200px/126994.jpg</v>
      </c>
      <c r="V103" s="8"/>
    </row>
    <row r="104" spans="1:21" s="6" customFormat="1" ht="25.5" customHeight="1">
      <c r="A104" s="23">
        <v>80</v>
      </c>
      <c r="B104" s="2">
        <v>5819387</v>
      </c>
      <c r="C104" s="3" t="s">
        <v>427</v>
      </c>
      <c r="D104" s="4" t="str">
        <f>VLOOKUP(B:B,'[1]Foglio1'!$J:$L,3,FALSE)</f>
        <v>FABER CASTELL</v>
      </c>
      <c r="E104" s="4" t="str">
        <f>VLOOKUP(B:B,'[1]Foglio1'!$J:$M,4,FALSE)</f>
        <v>C737</v>
      </c>
      <c r="F104" s="46">
        <v>0.12</v>
      </c>
      <c r="G104" s="4" t="s">
        <v>37</v>
      </c>
      <c r="H104" s="16">
        <v>1.44</v>
      </c>
      <c r="I104" s="5"/>
      <c r="J104" s="5">
        <f t="shared" si="4"/>
        <v>0</v>
      </c>
      <c r="K104" s="33"/>
      <c r="L104" s="83"/>
      <c r="M104" s="22"/>
      <c r="N104" s="3"/>
      <c r="O104" s="3"/>
      <c r="P104" s="52"/>
      <c r="Q104" s="36"/>
      <c r="R104" s="63"/>
      <c r="S104" s="3"/>
      <c r="T104" s="80">
        <f t="shared" si="5"/>
        <v>0</v>
      </c>
      <c r="U104" s="33"/>
    </row>
    <row r="105" spans="1:22" s="6" customFormat="1" ht="25.5" customHeight="1">
      <c r="A105" s="23">
        <v>81</v>
      </c>
      <c r="B105" s="2">
        <v>4557476</v>
      </c>
      <c r="C105" s="3" t="s">
        <v>344</v>
      </c>
      <c r="D105" s="4" t="s">
        <v>183</v>
      </c>
      <c r="E105" s="4" t="s">
        <v>184</v>
      </c>
      <c r="F105" s="46">
        <v>0.02</v>
      </c>
      <c r="G105" s="4" t="s">
        <v>321</v>
      </c>
      <c r="H105" s="16">
        <v>0.24</v>
      </c>
      <c r="I105" s="5"/>
      <c r="J105" s="5">
        <f t="shared" si="4"/>
        <v>0</v>
      </c>
      <c r="K105" s="33" t="s">
        <v>603</v>
      </c>
      <c r="L105" s="83"/>
      <c r="M105" s="22">
        <v>5826325</v>
      </c>
      <c r="N105" s="3" t="s">
        <v>480</v>
      </c>
      <c r="O105" s="2" t="s">
        <v>382</v>
      </c>
      <c r="P105" s="35" t="s">
        <v>372</v>
      </c>
      <c r="Q105" s="55">
        <v>2.4</v>
      </c>
      <c r="R105" s="63"/>
      <c r="S105" s="7">
        <f>+R105*Q105</f>
        <v>0</v>
      </c>
      <c r="T105" s="80">
        <f t="shared" si="5"/>
        <v>0</v>
      </c>
      <c r="U105" s="33" t="str">
        <f>VLOOKUP(M:M,'[2]Modulo ordine'!$O:$W,9,FALSE)</f>
        <v>http://www2.lyreco.com/staticwebshop/pictures/images0005/200px/5826325.jpg</v>
      </c>
      <c r="V105" s="8"/>
    </row>
    <row r="106" spans="1:22" s="6" customFormat="1" ht="25.5" customHeight="1">
      <c r="A106" s="23">
        <v>82</v>
      </c>
      <c r="B106" s="2">
        <v>2353627</v>
      </c>
      <c r="C106" s="3" t="s">
        <v>185</v>
      </c>
      <c r="D106" s="4" t="s">
        <v>186</v>
      </c>
      <c r="E106" s="4" t="s">
        <v>187</v>
      </c>
      <c r="F106" s="46">
        <v>0.03</v>
      </c>
      <c r="G106" s="4" t="s">
        <v>188</v>
      </c>
      <c r="H106" s="16">
        <v>1.2</v>
      </c>
      <c r="I106" s="5"/>
      <c r="J106" s="5">
        <f t="shared" si="4"/>
        <v>0</v>
      </c>
      <c r="K106" s="33" t="s">
        <v>604</v>
      </c>
      <c r="L106" s="83"/>
      <c r="M106" s="22">
        <v>994162</v>
      </c>
      <c r="N106" s="3" t="s">
        <v>481</v>
      </c>
      <c r="O106" s="2" t="s">
        <v>39</v>
      </c>
      <c r="P106" s="35" t="s">
        <v>321</v>
      </c>
      <c r="Q106" s="55">
        <v>0.31</v>
      </c>
      <c r="R106" s="63"/>
      <c r="S106" s="7">
        <f>+R106*Q106</f>
        <v>0</v>
      </c>
      <c r="T106" s="80">
        <f t="shared" si="5"/>
        <v>0</v>
      </c>
      <c r="U106" s="33" t="str">
        <f>VLOOKUP(M:M,'[2]Modulo ordine'!$O:$W,9,FALSE)</f>
        <v>http://www2.lyreco.com/staticwebshop/pictures/images/200px/994162.jpg</v>
      </c>
      <c r="V106" s="8"/>
    </row>
    <row r="107" spans="1:22" s="6" customFormat="1" ht="25.5" customHeight="1">
      <c r="A107" s="23">
        <v>83</v>
      </c>
      <c r="B107" s="2">
        <v>4224762</v>
      </c>
      <c r="C107" s="3" t="s">
        <v>189</v>
      </c>
      <c r="D107" s="4" t="s">
        <v>142</v>
      </c>
      <c r="E107" s="4">
        <v>1256</v>
      </c>
      <c r="F107" s="46">
        <v>0.11</v>
      </c>
      <c r="G107" s="4" t="s">
        <v>362</v>
      </c>
      <c r="H107" s="16">
        <v>1.1</v>
      </c>
      <c r="I107" s="5"/>
      <c r="J107" s="5">
        <f t="shared" si="4"/>
        <v>0</v>
      </c>
      <c r="K107" s="33" t="s">
        <v>605</v>
      </c>
      <c r="L107" s="83"/>
      <c r="M107" s="22">
        <v>1042626</v>
      </c>
      <c r="N107" s="3" t="s">
        <v>482</v>
      </c>
      <c r="O107" s="2" t="s">
        <v>39</v>
      </c>
      <c r="P107" s="35" t="s">
        <v>320</v>
      </c>
      <c r="Q107" s="55">
        <v>0.8</v>
      </c>
      <c r="R107" s="63"/>
      <c r="S107" s="7">
        <f>+R107*Q107</f>
        <v>0</v>
      </c>
      <c r="T107" s="80">
        <f t="shared" si="5"/>
        <v>0</v>
      </c>
      <c r="U107" s="33" t="str">
        <f>VLOOKUP(M:M,'[2]Modulo ordine'!$O:$W,9,FALSE)</f>
        <v>http://www2.lyreco.com/staticwebshop/pictures/images/200px/1042626.jpg</v>
      </c>
      <c r="V107" s="8"/>
    </row>
    <row r="108" spans="1:22" s="6" customFormat="1" ht="25.5" customHeight="1">
      <c r="A108" s="23">
        <v>84</v>
      </c>
      <c r="B108" s="2">
        <v>1492494</v>
      </c>
      <c r="C108" s="3" t="s">
        <v>190</v>
      </c>
      <c r="D108" s="4" t="s">
        <v>101</v>
      </c>
      <c r="E108" s="4" t="s">
        <v>191</v>
      </c>
      <c r="F108" s="46">
        <v>0.43</v>
      </c>
      <c r="G108" s="4" t="s">
        <v>192</v>
      </c>
      <c r="H108" s="16">
        <v>3.44</v>
      </c>
      <c r="I108" s="5"/>
      <c r="J108" s="5">
        <f t="shared" si="4"/>
        <v>0</v>
      </c>
      <c r="K108" s="33" t="s">
        <v>606</v>
      </c>
      <c r="L108" s="83"/>
      <c r="M108" s="22">
        <v>184607</v>
      </c>
      <c r="N108" s="3" t="s">
        <v>483</v>
      </c>
      <c r="O108" s="2" t="s">
        <v>39</v>
      </c>
      <c r="P108" s="35" t="s">
        <v>361</v>
      </c>
      <c r="Q108" s="55">
        <v>2.24</v>
      </c>
      <c r="R108" s="63"/>
      <c r="S108" s="7">
        <f>+R108*Q108</f>
        <v>0</v>
      </c>
      <c r="T108" s="80">
        <f t="shared" si="5"/>
        <v>0</v>
      </c>
      <c r="U108" s="33" t="str">
        <f>VLOOKUP(M:M,'[2]Modulo ordine'!$O:$W,9,FALSE)</f>
        <v>http://www2.lyreco.com/staticwebshop/pictures/images/200px/184607.jpg</v>
      </c>
      <c r="V108" s="8"/>
    </row>
    <row r="109" spans="1:21" s="6" customFormat="1" ht="25.5" customHeight="1">
      <c r="A109" s="23">
        <v>85</v>
      </c>
      <c r="B109" s="2">
        <v>184642</v>
      </c>
      <c r="C109" s="3" t="s">
        <v>193</v>
      </c>
      <c r="D109" s="4" t="s">
        <v>39</v>
      </c>
      <c r="E109" s="4">
        <v>58406</v>
      </c>
      <c r="F109" s="46">
        <v>0.15</v>
      </c>
      <c r="G109" s="4" t="s">
        <v>31</v>
      </c>
      <c r="H109" s="16">
        <v>0.15</v>
      </c>
      <c r="I109" s="5"/>
      <c r="J109" s="5">
        <f t="shared" si="4"/>
        <v>0</v>
      </c>
      <c r="K109" s="33" t="s">
        <v>607</v>
      </c>
      <c r="L109" s="83"/>
      <c r="M109" s="89"/>
      <c r="N109" s="3"/>
      <c r="O109" s="3"/>
      <c r="P109" s="52"/>
      <c r="Q109" s="36"/>
      <c r="R109" s="63"/>
      <c r="S109" s="3"/>
      <c r="T109" s="80">
        <f t="shared" si="5"/>
        <v>0</v>
      </c>
      <c r="U109" s="33"/>
    </row>
    <row r="110" spans="1:22" s="6" customFormat="1" ht="25.5" customHeight="1">
      <c r="A110" s="23">
        <v>86</v>
      </c>
      <c r="B110" s="2">
        <v>338609</v>
      </c>
      <c r="C110" s="3" t="s">
        <v>194</v>
      </c>
      <c r="D110" s="4" t="s">
        <v>101</v>
      </c>
      <c r="E110" s="4" t="s">
        <v>195</v>
      </c>
      <c r="F110" s="46">
        <v>0.89</v>
      </c>
      <c r="G110" s="4" t="s">
        <v>31</v>
      </c>
      <c r="H110" s="16">
        <v>0.89</v>
      </c>
      <c r="I110" s="5"/>
      <c r="J110" s="5">
        <f t="shared" si="4"/>
        <v>0</v>
      </c>
      <c r="K110" s="33" t="s">
        <v>608</v>
      </c>
      <c r="L110" s="83"/>
      <c r="M110" s="22">
        <v>2519585</v>
      </c>
      <c r="N110" s="3" t="s">
        <v>484</v>
      </c>
      <c r="O110" s="2" t="s">
        <v>39</v>
      </c>
      <c r="P110" s="35" t="s">
        <v>365</v>
      </c>
      <c r="Q110" s="55">
        <v>4.54</v>
      </c>
      <c r="R110" s="63"/>
      <c r="S110" s="7">
        <f aca="true" t="shared" si="7" ref="S110:S115">+R110*Q110</f>
        <v>0</v>
      </c>
      <c r="T110" s="80">
        <f t="shared" si="5"/>
        <v>0</v>
      </c>
      <c r="U110" s="33" t="str">
        <f>VLOOKUP(M:M,'[2]Modulo ordine'!$O:$W,9,FALSE)</f>
        <v>http://www2.lyreco.com/staticwebshop/pictures/images/200px/2519585.jpg</v>
      </c>
      <c r="V110" s="8"/>
    </row>
    <row r="111" spans="1:22" s="6" customFormat="1" ht="25.5" customHeight="1">
      <c r="A111" s="94">
        <v>87</v>
      </c>
      <c r="B111" s="2">
        <v>237508</v>
      </c>
      <c r="C111" s="3" t="s">
        <v>197</v>
      </c>
      <c r="D111" s="4" t="s">
        <v>198</v>
      </c>
      <c r="E111" s="4" t="s">
        <v>199</v>
      </c>
      <c r="F111" s="46">
        <v>0.52</v>
      </c>
      <c r="G111" s="4" t="s">
        <v>31</v>
      </c>
      <c r="H111" s="16">
        <v>0.52</v>
      </c>
      <c r="I111" s="5"/>
      <c r="J111" s="5">
        <f t="shared" si="4"/>
        <v>0</v>
      </c>
      <c r="K111" s="33" t="s">
        <v>609</v>
      </c>
      <c r="L111" s="83"/>
      <c r="M111" s="22">
        <v>237428</v>
      </c>
      <c r="N111" s="3" t="s">
        <v>485</v>
      </c>
      <c r="O111" s="2" t="s">
        <v>142</v>
      </c>
      <c r="P111" s="35" t="s">
        <v>31</v>
      </c>
      <c r="Q111" s="55">
        <v>0.38</v>
      </c>
      <c r="R111" s="63"/>
      <c r="S111" s="7">
        <f t="shared" si="7"/>
        <v>0</v>
      </c>
      <c r="T111" s="80">
        <f t="shared" si="5"/>
        <v>0</v>
      </c>
      <c r="U111" s="33" t="str">
        <f>VLOOKUP(M:M,'[2]Modulo ordine'!$O:$W,9,FALSE)</f>
        <v>http://www2.lyreco.com/staticwebshop/pictures/images0005/200px/237428.jpg</v>
      </c>
      <c r="V111" s="8"/>
    </row>
    <row r="112" spans="1:22" s="6" customFormat="1" ht="25.5" customHeight="1">
      <c r="A112" s="96"/>
      <c r="B112" s="2">
        <v>3357217</v>
      </c>
      <c r="C112" s="3" t="s">
        <v>345</v>
      </c>
      <c r="D112" s="4" t="s">
        <v>198</v>
      </c>
      <c r="E112" s="4"/>
      <c r="F112" s="46">
        <v>0.52</v>
      </c>
      <c r="G112" s="4" t="s">
        <v>31</v>
      </c>
      <c r="H112" s="16">
        <v>0.52</v>
      </c>
      <c r="I112" s="5"/>
      <c r="J112" s="5">
        <f t="shared" si="4"/>
        <v>0</v>
      </c>
      <c r="K112" s="33" t="s">
        <v>610</v>
      </c>
      <c r="L112" s="83"/>
      <c r="M112" s="22">
        <v>3357172</v>
      </c>
      <c r="N112" s="3" t="s">
        <v>486</v>
      </c>
      <c r="O112" s="2" t="s">
        <v>142</v>
      </c>
      <c r="P112" s="35" t="s">
        <v>31</v>
      </c>
      <c r="Q112" s="55">
        <v>0.38</v>
      </c>
      <c r="R112" s="63"/>
      <c r="S112" s="7">
        <f t="shared" si="7"/>
        <v>0</v>
      </c>
      <c r="T112" s="80">
        <f t="shared" si="5"/>
        <v>0</v>
      </c>
      <c r="U112" s="33" t="str">
        <f>VLOOKUP(M:M,'[2]Modulo ordine'!$O:$W,9,FALSE)</f>
        <v>http://www2.lyreco.com/staticwebshop/pictures/images0005/200px/3357172.jpg</v>
      </c>
      <c r="V112" s="8"/>
    </row>
    <row r="113" spans="1:22" s="6" customFormat="1" ht="25.5" customHeight="1">
      <c r="A113" s="94">
        <v>88</v>
      </c>
      <c r="B113" s="2">
        <v>1959737</v>
      </c>
      <c r="C113" s="3" t="s">
        <v>200</v>
      </c>
      <c r="D113" s="100" t="s">
        <v>152</v>
      </c>
      <c r="E113" s="62" t="s">
        <v>201</v>
      </c>
      <c r="F113" s="47">
        <v>0.08</v>
      </c>
      <c r="G113" s="4" t="s">
        <v>31</v>
      </c>
      <c r="H113" s="16">
        <v>0.08</v>
      </c>
      <c r="I113" s="5"/>
      <c r="J113" s="5">
        <f t="shared" si="4"/>
        <v>0</v>
      </c>
      <c r="K113" s="33" t="s">
        <v>611</v>
      </c>
      <c r="L113" s="83"/>
      <c r="M113" s="22">
        <v>130772</v>
      </c>
      <c r="N113" s="3" t="s">
        <v>487</v>
      </c>
      <c r="O113" s="2" t="s">
        <v>39</v>
      </c>
      <c r="P113" s="35" t="s">
        <v>31</v>
      </c>
      <c r="Q113" s="55">
        <v>0.04</v>
      </c>
      <c r="R113" s="63"/>
      <c r="S113" s="7">
        <f t="shared" si="7"/>
        <v>0</v>
      </c>
      <c r="T113" s="80">
        <f t="shared" si="5"/>
        <v>0</v>
      </c>
      <c r="U113" s="33" t="str">
        <f>VLOOKUP(M:M,'[2]Modulo ordine'!$O:$W,9,FALSE)</f>
        <v>http://www2.lyreco.com/staticwebshop/pictures/images0005/200px/130772.jpg</v>
      </c>
      <c r="V113" s="8"/>
    </row>
    <row r="114" spans="1:22" s="6" customFormat="1" ht="25.5" customHeight="1">
      <c r="A114" s="95"/>
      <c r="B114" s="2">
        <v>1959748</v>
      </c>
      <c r="C114" s="3" t="s">
        <v>202</v>
      </c>
      <c r="D114" s="101"/>
      <c r="E114" s="4">
        <v>820502</v>
      </c>
      <c r="F114" s="47">
        <v>0.08</v>
      </c>
      <c r="G114" s="4" t="s">
        <v>31</v>
      </c>
      <c r="H114" s="16">
        <v>0.08</v>
      </c>
      <c r="I114" s="5"/>
      <c r="J114" s="5">
        <f t="shared" si="4"/>
        <v>0</v>
      </c>
      <c r="K114" s="33" t="s">
        <v>612</v>
      </c>
      <c r="L114" s="83"/>
      <c r="M114" s="22">
        <v>130783</v>
      </c>
      <c r="N114" s="3" t="s">
        <v>488</v>
      </c>
      <c r="O114" s="2" t="s">
        <v>39</v>
      </c>
      <c r="P114" s="35" t="s">
        <v>31</v>
      </c>
      <c r="Q114" s="55">
        <v>0.04</v>
      </c>
      <c r="R114" s="63"/>
      <c r="S114" s="7">
        <f t="shared" si="7"/>
        <v>0</v>
      </c>
      <c r="T114" s="80">
        <f t="shared" si="5"/>
        <v>0</v>
      </c>
      <c r="U114" s="33" t="str">
        <f>VLOOKUP(M:M,'[2]Modulo ordine'!$O:$W,9,FALSE)</f>
        <v>http://www2.lyreco.com/staticwebshop/pictures/images0005/200px/130783.jpg</v>
      </c>
      <c r="V114" s="8"/>
    </row>
    <row r="115" spans="1:22" s="6" customFormat="1" ht="25.5" customHeight="1">
      <c r="A115" s="96"/>
      <c r="B115" s="2">
        <v>1959759</v>
      </c>
      <c r="C115" s="3" t="s">
        <v>203</v>
      </c>
      <c r="D115" s="102"/>
      <c r="E115" s="4">
        <v>820503</v>
      </c>
      <c r="F115" s="47">
        <v>0.08</v>
      </c>
      <c r="G115" s="4" t="s">
        <v>31</v>
      </c>
      <c r="H115" s="16">
        <v>0.08</v>
      </c>
      <c r="I115" s="5"/>
      <c r="J115" s="5">
        <f t="shared" si="4"/>
        <v>0</v>
      </c>
      <c r="K115" s="33" t="s">
        <v>613</v>
      </c>
      <c r="L115" s="83"/>
      <c r="M115" s="22">
        <v>130761</v>
      </c>
      <c r="N115" s="3" t="s">
        <v>489</v>
      </c>
      <c r="O115" s="2" t="s">
        <v>39</v>
      </c>
      <c r="P115" s="35" t="s">
        <v>31</v>
      </c>
      <c r="Q115" s="55">
        <v>0.04</v>
      </c>
      <c r="R115" s="63"/>
      <c r="S115" s="7">
        <f t="shared" si="7"/>
        <v>0</v>
      </c>
      <c r="T115" s="80">
        <f t="shared" si="5"/>
        <v>0</v>
      </c>
      <c r="U115" s="33" t="str">
        <f>VLOOKUP(M:M,'[2]Modulo ordine'!$O:$W,9,FALSE)</f>
        <v>http://www2.lyreco.com/staticwebshop/pictures/images0005/200px/130761.jpg</v>
      </c>
      <c r="V115" s="8"/>
    </row>
    <row r="116" spans="1:21" s="6" customFormat="1" ht="25.5" customHeight="1">
      <c r="A116" s="94">
        <v>89</v>
      </c>
      <c r="B116" s="2">
        <v>130203</v>
      </c>
      <c r="C116" s="3" t="s">
        <v>204</v>
      </c>
      <c r="D116" s="100" t="s">
        <v>39</v>
      </c>
      <c r="E116" s="62" t="s">
        <v>205</v>
      </c>
      <c r="F116" s="47">
        <v>0.04</v>
      </c>
      <c r="G116" s="4" t="s">
        <v>31</v>
      </c>
      <c r="H116" s="16">
        <v>0.04</v>
      </c>
      <c r="I116" s="5"/>
      <c r="J116" s="5">
        <f t="shared" si="4"/>
        <v>0</v>
      </c>
      <c r="K116" s="33" t="s">
        <v>614</v>
      </c>
      <c r="L116" s="83"/>
      <c r="M116" s="22"/>
      <c r="N116" s="3"/>
      <c r="O116" s="2"/>
      <c r="P116" s="35"/>
      <c r="Q116" s="35"/>
      <c r="R116" s="63"/>
      <c r="S116" s="3"/>
      <c r="T116" s="80">
        <f t="shared" si="5"/>
        <v>0</v>
      </c>
      <c r="U116" s="33"/>
    </row>
    <row r="117" spans="1:21" s="6" customFormat="1" ht="25.5" customHeight="1">
      <c r="A117" s="95"/>
      <c r="B117" s="2">
        <v>130214</v>
      </c>
      <c r="C117" s="3" t="s">
        <v>206</v>
      </c>
      <c r="D117" s="101"/>
      <c r="E117" s="4">
        <v>130214</v>
      </c>
      <c r="F117" s="47">
        <v>0.04</v>
      </c>
      <c r="G117" s="4" t="s">
        <v>31</v>
      </c>
      <c r="H117" s="16">
        <v>0.04</v>
      </c>
      <c r="I117" s="5"/>
      <c r="J117" s="5">
        <f t="shared" si="4"/>
        <v>0</v>
      </c>
      <c r="K117" s="33" t="s">
        <v>615</v>
      </c>
      <c r="L117" s="83"/>
      <c r="M117" s="22"/>
      <c r="N117" s="3"/>
      <c r="O117" s="2"/>
      <c r="P117" s="35"/>
      <c r="Q117" s="35"/>
      <c r="R117" s="63"/>
      <c r="S117" s="3"/>
      <c r="T117" s="80">
        <f t="shared" si="5"/>
        <v>0</v>
      </c>
      <c r="U117" s="33"/>
    </row>
    <row r="118" spans="1:21" s="6" customFormat="1" ht="25.5" customHeight="1">
      <c r="A118" s="96"/>
      <c r="B118" s="2">
        <v>130236</v>
      </c>
      <c r="C118" s="3" t="s">
        <v>207</v>
      </c>
      <c r="D118" s="102"/>
      <c r="E118" s="4">
        <v>130236</v>
      </c>
      <c r="F118" s="47">
        <v>0.04</v>
      </c>
      <c r="G118" s="4" t="s">
        <v>31</v>
      </c>
      <c r="H118" s="16">
        <v>0.04</v>
      </c>
      <c r="I118" s="5"/>
      <c r="J118" s="5">
        <f t="shared" si="4"/>
        <v>0</v>
      </c>
      <c r="K118" s="33" t="s">
        <v>616</v>
      </c>
      <c r="L118" s="83"/>
      <c r="M118" s="22"/>
      <c r="N118" s="3"/>
      <c r="O118" s="2"/>
      <c r="P118" s="35"/>
      <c r="Q118" s="35"/>
      <c r="R118" s="63"/>
      <c r="S118" s="3"/>
      <c r="T118" s="80">
        <f t="shared" si="5"/>
        <v>0</v>
      </c>
      <c r="U118" s="33"/>
    </row>
    <row r="119" spans="1:22" s="6" customFormat="1" ht="25.5" customHeight="1">
      <c r="A119" s="94">
        <v>90</v>
      </c>
      <c r="B119" s="2">
        <v>5819321</v>
      </c>
      <c r="C119" s="3" t="s">
        <v>428</v>
      </c>
      <c r="D119" s="4" t="str">
        <f>VLOOKUP(B:B,'[1]Foglio1'!$J:$L,3,FALSE)</f>
        <v>FABER CASTELL</v>
      </c>
      <c r="E119" s="4">
        <f>VLOOKUP(B:B,'[1]Foglio1'!$J:$M,4,FALSE)</f>
        <v>140651</v>
      </c>
      <c r="F119" s="47">
        <v>0.71</v>
      </c>
      <c r="G119" s="4" t="s">
        <v>31</v>
      </c>
      <c r="H119" s="16">
        <v>0.71</v>
      </c>
      <c r="I119" s="5"/>
      <c r="J119" s="5">
        <f t="shared" si="4"/>
        <v>0</v>
      </c>
      <c r="K119" s="33"/>
      <c r="L119" s="83"/>
      <c r="M119" s="22">
        <v>993762</v>
      </c>
      <c r="N119" s="3" t="s">
        <v>490</v>
      </c>
      <c r="O119" s="2" t="s">
        <v>39</v>
      </c>
      <c r="P119" s="35" t="s">
        <v>31</v>
      </c>
      <c r="Q119" s="55">
        <v>0.44</v>
      </c>
      <c r="R119" s="63"/>
      <c r="S119" s="7">
        <f aca="true" t="shared" si="8" ref="S119:S131">+R119*Q119</f>
        <v>0</v>
      </c>
      <c r="T119" s="80">
        <f t="shared" si="5"/>
        <v>0</v>
      </c>
      <c r="U119" s="33" t="str">
        <f>VLOOKUP(M:M,'[2]Modulo ordine'!$O:$W,9,FALSE)</f>
        <v>http://www2.lyreco.com/staticwebshop/pictures/images/200px/993762.jpg</v>
      </c>
      <c r="V119" s="8"/>
    </row>
    <row r="120" spans="1:22" s="6" customFormat="1" ht="25.5" customHeight="1">
      <c r="A120" s="95"/>
      <c r="B120" s="2">
        <v>5819319</v>
      </c>
      <c r="C120" s="3" t="s">
        <v>429</v>
      </c>
      <c r="D120" s="4" t="str">
        <f>VLOOKUP(B:B,'[1]Foglio1'!$J:$L,3,FALSE)</f>
        <v>FABER CASTELL</v>
      </c>
      <c r="E120" s="4">
        <f>VLOOKUP(B:B,'[1]Foglio1'!$J:$M,4,FALSE)</f>
        <v>140699</v>
      </c>
      <c r="F120" s="47">
        <v>0.71</v>
      </c>
      <c r="G120" s="4" t="s">
        <v>31</v>
      </c>
      <c r="H120" s="16">
        <v>0.71</v>
      </c>
      <c r="I120" s="5"/>
      <c r="J120" s="5">
        <f t="shared" si="4"/>
        <v>0</v>
      </c>
      <c r="K120" s="33"/>
      <c r="L120" s="83"/>
      <c r="M120" s="22">
        <v>993751</v>
      </c>
      <c r="N120" s="3" t="s">
        <v>491</v>
      </c>
      <c r="O120" s="2" t="s">
        <v>39</v>
      </c>
      <c r="P120" s="35" t="s">
        <v>31</v>
      </c>
      <c r="Q120" s="55">
        <v>0.44</v>
      </c>
      <c r="R120" s="63"/>
      <c r="S120" s="7">
        <f t="shared" si="8"/>
        <v>0</v>
      </c>
      <c r="T120" s="80">
        <f t="shared" si="5"/>
        <v>0</v>
      </c>
      <c r="U120" s="33" t="str">
        <f>VLOOKUP(M:M,'[2]Modulo ordine'!$O:$W,9,FALSE)</f>
        <v>http://www2.lyreco.com/staticwebshop/pictures/images/200px/993751.jpg</v>
      </c>
      <c r="V120" s="8"/>
    </row>
    <row r="121" spans="1:22" s="6" customFormat="1" ht="25.5" customHeight="1">
      <c r="A121" s="96"/>
      <c r="B121" s="2">
        <v>5819332</v>
      </c>
      <c r="C121" s="3" t="s">
        <v>430</v>
      </c>
      <c r="D121" s="4" t="str">
        <f>VLOOKUP(B:B,'[1]Foglio1'!$J:$L,3,FALSE)</f>
        <v>FABER CASTELL</v>
      </c>
      <c r="E121" s="4">
        <f>VLOOKUP(B:B,'[1]Foglio1'!$J:$M,4,FALSE)</f>
        <v>140621</v>
      </c>
      <c r="F121" s="47">
        <v>0.71</v>
      </c>
      <c r="G121" s="4" t="s">
        <v>31</v>
      </c>
      <c r="H121" s="16">
        <v>0.71</v>
      </c>
      <c r="I121" s="5"/>
      <c r="J121" s="5">
        <f t="shared" si="4"/>
        <v>0</v>
      </c>
      <c r="K121" s="33"/>
      <c r="L121" s="83"/>
      <c r="M121" s="22">
        <v>993773</v>
      </c>
      <c r="N121" s="3" t="s">
        <v>492</v>
      </c>
      <c r="O121" s="2" t="s">
        <v>39</v>
      </c>
      <c r="P121" s="35" t="s">
        <v>31</v>
      </c>
      <c r="Q121" s="55">
        <v>0.44</v>
      </c>
      <c r="R121" s="63"/>
      <c r="S121" s="7">
        <f t="shared" si="8"/>
        <v>0</v>
      </c>
      <c r="T121" s="80">
        <f t="shared" si="5"/>
        <v>0</v>
      </c>
      <c r="U121" s="33" t="str">
        <f>VLOOKUP(M:M,'[2]Modulo ordine'!$O:$W,9,FALSE)</f>
        <v>http://www2.lyreco.com/staticwebshop/pictures/images/200px/993773.jpg</v>
      </c>
      <c r="V121" s="8"/>
    </row>
    <row r="122" spans="1:22" s="6" customFormat="1" ht="25.5" customHeight="1">
      <c r="A122" s="94">
        <v>91</v>
      </c>
      <c r="B122" s="2">
        <v>231109</v>
      </c>
      <c r="C122" s="3" t="s">
        <v>209</v>
      </c>
      <c r="D122" s="4" t="s">
        <v>216</v>
      </c>
      <c r="E122" s="4" t="s">
        <v>210</v>
      </c>
      <c r="F122" s="47">
        <v>0.33</v>
      </c>
      <c r="G122" s="4" t="s">
        <v>31</v>
      </c>
      <c r="H122" s="16">
        <v>0.33</v>
      </c>
      <c r="I122" s="5"/>
      <c r="J122" s="5">
        <f t="shared" si="4"/>
        <v>0</v>
      </c>
      <c r="K122" s="33" t="s">
        <v>617</v>
      </c>
      <c r="L122" s="83"/>
      <c r="M122" s="22">
        <v>125171</v>
      </c>
      <c r="N122" s="3" t="s">
        <v>493</v>
      </c>
      <c r="O122" s="2" t="s">
        <v>39</v>
      </c>
      <c r="P122" s="35" t="s">
        <v>31</v>
      </c>
      <c r="Q122" s="55">
        <v>0.22</v>
      </c>
      <c r="R122" s="63"/>
      <c r="S122" s="7">
        <f t="shared" si="8"/>
        <v>0</v>
      </c>
      <c r="T122" s="80">
        <f t="shared" si="5"/>
        <v>0</v>
      </c>
      <c r="U122" s="33" t="str">
        <f>VLOOKUP(M:M,'[2]Modulo ordine'!$O:$W,9,FALSE)</f>
        <v>http://www2.lyreco.com/staticwebshop/pictures/images0005/200px/125171.jpg</v>
      </c>
      <c r="V122" s="8"/>
    </row>
    <row r="123" spans="1:22" s="6" customFormat="1" ht="25.5" customHeight="1">
      <c r="A123" s="95"/>
      <c r="B123" s="2">
        <v>231122</v>
      </c>
      <c r="C123" s="3" t="s">
        <v>211</v>
      </c>
      <c r="D123" s="4" t="s">
        <v>216</v>
      </c>
      <c r="E123" s="4" t="s">
        <v>210</v>
      </c>
      <c r="F123" s="47">
        <v>0.33</v>
      </c>
      <c r="G123" s="4" t="s">
        <v>31</v>
      </c>
      <c r="H123" s="16">
        <v>0.33</v>
      </c>
      <c r="I123" s="5"/>
      <c r="J123" s="5">
        <f t="shared" si="4"/>
        <v>0</v>
      </c>
      <c r="K123" s="33" t="s">
        <v>618</v>
      </c>
      <c r="L123" s="83"/>
      <c r="M123" s="22">
        <v>125182</v>
      </c>
      <c r="N123" s="3" t="s">
        <v>494</v>
      </c>
      <c r="O123" s="2" t="s">
        <v>39</v>
      </c>
      <c r="P123" s="35" t="s">
        <v>31</v>
      </c>
      <c r="Q123" s="55">
        <v>0.22</v>
      </c>
      <c r="R123" s="63"/>
      <c r="S123" s="7">
        <f t="shared" si="8"/>
        <v>0</v>
      </c>
      <c r="T123" s="80">
        <f t="shared" si="5"/>
        <v>0</v>
      </c>
      <c r="U123" s="33" t="str">
        <f>VLOOKUP(M:M,'[2]Modulo ordine'!$O:$W,9,FALSE)</f>
        <v>http://www2.lyreco.com/staticwebshop/pictures/images0005/200px/125182.jpg</v>
      </c>
      <c r="V123" s="8"/>
    </row>
    <row r="124" spans="1:22" s="6" customFormat="1" ht="25.5" customHeight="1">
      <c r="A124" s="95"/>
      <c r="B124" s="2">
        <v>231133</v>
      </c>
      <c r="C124" s="3" t="s">
        <v>212</v>
      </c>
      <c r="D124" s="4" t="s">
        <v>216</v>
      </c>
      <c r="E124" s="4" t="s">
        <v>210</v>
      </c>
      <c r="F124" s="47">
        <v>0.33</v>
      </c>
      <c r="G124" s="4" t="s">
        <v>31</v>
      </c>
      <c r="H124" s="16">
        <v>0.33</v>
      </c>
      <c r="I124" s="5"/>
      <c r="J124" s="5">
        <f t="shared" si="4"/>
        <v>0</v>
      </c>
      <c r="K124" s="33" t="s">
        <v>619</v>
      </c>
      <c r="L124" s="83"/>
      <c r="M124" s="22">
        <v>125169</v>
      </c>
      <c r="N124" s="3" t="s">
        <v>495</v>
      </c>
      <c r="O124" s="2" t="s">
        <v>39</v>
      </c>
      <c r="P124" s="35" t="s">
        <v>31</v>
      </c>
      <c r="Q124" s="55">
        <v>0.22</v>
      </c>
      <c r="R124" s="63"/>
      <c r="S124" s="7">
        <f t="shared" si="8"/>
        <v>0</v>
      </c>
      <c r="T124" s="80">
        <f t="shared" si="5"/>
        <v>0</v>
      </c>
      <c r="U124" s="33" t="str">
        <f>VLOOKUP(M:M,'[2]Modulo ordine'!$O:$W,9,FALSE)</f>
        <v>http://www2.lyreco.com/staticwebshop/pictures/images0005/200px/125169.jpg</v>
      </c>
      <c r="V124" s="8"/>
    </row>
    <row r="125" spans="1:22" s="6" customFormat="1" ht="25.5" customHeight="1">
      <c r="A125" s="96"/>
      <c r="B125" s="2">
        <v>231111</v>
      </c>
      <c r="C125" s="34" t="s">
        <v>421</v>
      </c>
      <c r="D125" s="60"/>
      <c r="E125" s="4" t="s">
        <v>210</v>
      </c>
      <c r="F125" s="47">
        <v>0.33</v>
      </c>
      <c r="G125" s="4" t="s">
        <v>31</v>
      </c>
      <c r="H125" s="16">
        <v>0.33</v>
      </c>
      <c r="I125" s="5"/>
      <c r="J125" s="5">
        <f t="shared" si="4"/>
        <v>0</v>
      </c>
      <c r="K125" s="33" t="s">
        <v>620</v>
      </c>
      <c r="L125" s="83"/>
      <c r="M125" s="22">
        <v>125182</v>
      </c>
      <c r="N125" s="3" t="s">
        <v>494</v>
      </c>
      <c r="O125" s="2" t="s">
        <v>39</v>
      </c>
      <c r="P125" s="35" t="s">
        <v>31</v>
      </c>
      <c r="Q125" s="55">
        <v>0.22</v>
      </c>
      <c r="R125" s="63"/>
      <c r="S125" s="7">
        <f t="shared" si="8"/>
        <v>0</v>
      </c>
      <c r="T125" s="80">
        <f t="shared" si="5"/>
        <v>0</v>
      </c>
      <c r="U125" s="33" t="str">
        <f>VLOOKUP(M:M,'[2]Modulo ordine'!$O:$W,9,FALSE)</f>
        <v>http://www2.lyreco.com/staticwebshop/pictures/images0005/200px/125182.jpg</v>
      </c>
      <c r="V125" s="8"/>
    </row>
    <row r="126" spans="1:21" s="6" customFormat="1" ht="25.5" customHeight="1">
      <c r="A126" s="94">
        <v>92</v>
      </c>
      <c r="B126" s="91">
        <v>1484703</v>
      </c>
      <c r="C126" s="34" t="s">
        <v>519</v>
      </c>
      <c r="D126" s="4" t="s">
        <v>39</v>
      </c>
      <c r="E126" s="92" t="s">
        <v>522</v>
      </c>
      <c r="F126" s="47">
        <v>0.24</v>
      </c>
      <c r="G126" s="4" t="s">
        <v>31</v>
      </c>
      <c r="H126" s="16">
        <v>0.24</v>
      </c>
      <c r="I126" s="5"/>
      <c r="J126" s="5">
        <f t="shared" si="4"/>
        <v>0</v>
      </c>
      <c r="K126" s="33"/>
      <c r="L126" s="83"/>
      <c r="M126" s="22"/>
      <c r="N126" s="3"/>
      <c r="O126" s="2"/>
      <c r="P126" s="35"/>
      <c r="Q126" s="55"/>
      <c r="R126" s="63"/>
      <c r="S126" s="7">
        <f t="shared" si="8"/>
        <v>0</v>
      </c>
      <c r="T126" s="80">
        <f t="shared" si="5"/>
        <v>0</v>
      </c>
      <c r="U126" s="33"/>
    </row>
    <row r="127" spans="1:21" s="6" customFormat="1" ht="25.5" customHeight="1">
      <c r="A127" s="95"/>
      <c r="B127" s="91">
        <v>1484691</v>
      </c>
      <c r="C127" s="34" t="s">
        <v>520</v>
      </c>
      <c r="D127" s="4" t="s">
        <v>39</v>
      </c>
      <c r="E127" s="92" t="s">
        <v>523</v>
      </c>
      <c r="F127" s="47">
        <v>0.24</v>
      </c>
      <c r="G127" s="4" t="s">
        <v>31</v>
      </c>
      <c r="H127" s="16">
        <v>0.24</v>
      </c>
      <c r="I127" s="5"/>
      <c r="J127" s="5">
        <f t="shared" si="4"/>
        <v>0</v>
      </c>
      <c r="K127" s="33"/>
      <c r="L127" s="83"/>
      <c r="M127" s="22"/>
      <c r="N127" s="3"/>
      <c r="O127" s="2"/>
      <c r="P127" s="35"/>
      <c r="Q127" s="55"/>
      <c r="R127" s="63"/>
      <c r="S127" s="7">
        <f t="shared" si="8"/>
        <v>0</v>
      </c>
      <c r="T127" s="80">
        <f t="shared" si="5"/>
        <v>0</v>
      </c>
      <c r="U127" s="33"/>
    </row>
    <row r="128" spans="1:21" s="6" customFormat="1" ht="25.5" customHeight="1">
      <c r="A128" s="96"/>
      <c r="B128" s="91">
        <v>1484714</v>
      </c>
      <c r="C128" s="34" t="s">
        <v>521</v>
      </c>
      <c r="D128" s="4" t="s">
        <v>39</v>
      </c>
      <c r="E128" s="92" t="s">
        <v>524</v>
      </c>
      <c r="F128" s="47">
        <v>0.24</v>
      </c>
      <c r="G128" s="4" t="s">
        <v>31</v>
      </c>
      <c r="H128" s="16">
        <v>0.24</v>
      </c>
      <c r="I128" s="5"/>
      <c r="J128" s="5">
        <f t="shared" si="4"/>
        <v>0</v>
      </c>
      <c r="K128" s="33"/>
      <c r="L128" s="83"/>
      <c r="M128" s="22"/>
      <c r="N128" s="3"/>
      <c r="O128" s="2"/>
      <c r="P128" s="35"/>
      <c r="Q128" s="55"/>
      <c r="R128" s="63"/>
      <c r="S128" s="7">
        <f t="shared" si="8"/>
        <v>0</v>
      </c>
      <c r="T128" s="80">
        <f t="shared" si="5"/>
        <v>0</v>
      </c>
      <c r="U128" s="33"/>
    </row>
    <row r="129" spans="1:22" s="6" customFormat="1" ht="25.5" customHeight="1">
      <c r="A129" s="94">
        <v>93</v>
      </c>
      <c r="B129" s="2">
        <v>231406</v>
      </c>
      <c r="C129" s="3" t="s">
        <v>213</v>
      </c>
      <c r="D129" s="100" t="s">
        <v>208</v>
      </c>
      <c r="E129" s="4">
        <v>2300</v>
      </c>
      <c r="F129" s="47">
        <v>0.34</v>
      </c>
      <c r="G129" s="4" t="s">
        <v>31</v>
      </c>
      <c r="H129" s="16">
        <v>0.34</v>
      </c>
      <c r="I129" s="5"/>
      <c r="J129" s="5">
        <f t="shared" si="4"/>
        <v>0</v>
      </c>
      <c r="K129" s="33" t="s">
        <v>621</v>
      </c>
      <c r="L129" s="83"/>
      <c r="M129" s="22">
        <v>151114</v>
      </c>
      <c r="N129" s="3" t="s">
        <v>496</v>
      </c>
      <c r="O129" s="2" t="s">
        <v>39</v>
      </c>
      <c r="P129" s="35" t="s">
        <v>31</v>
      </c>
      <c r="Q129" s="55">
        <v>0.22</v>
      </c>
      <c r="R129" s="63"/>
      <c r="S129" s="7">
        <f t="shared" si="8"/>
        <v>0</v>
      </c>
      <c r="T129" s="80">
        <f t="shared" si="5"/>
        <v>0</v>
      </c>
      <c r="U129" s="33" t="str">
        <f>VLOOKUP(M:M,'[2]Modulo ordine'!$O:$W,9,FALSE)</f>
        <v>http://www2.lyreco.com/staticwebshop/pictures/images0005/200px/151114.jpg</v>
      </c>
      <c r="V129" s="8"/>
    </row>
    <row r="130" spans="1:22" s="6" customFormat="1" ht="25.5" customHeight="1">
      <c r="A130" s="95"/>
      <c r="B130" s="2">
        <v>231417</v>
      </c>
      <c r="C130" s="3" t="s">
        <v>214</v>
      </c>
      <c r="D130" s="101"/>
      <c r="E130" s="4">
        <v>2300</v>
      </c>
      <c r="F130" s="47">
        <v>0.34</v>
      </c>
      <c r="G130" s="4" t="s">
        <v>31</v>
      </c>
      <c r="H130" s="16">
        <v>0.34</v>
      </c>
      <c r="I130" s="5"/>
      <c r="J130" s="5">
        <f t="shared" si="4"/>
        <v>0</v>
      </c>
      <c r="K130" s="33" t="s">
        <v>622</v>
      </c>
      <c r="L130" s="83"/>
      <c r="M130" s="22">
        <v>151125</v>
      </c>
      <c r="N130" s="3" t="s">
        <v>497</v>
      </c>
      <c r="O130" s="2" t="s">
        <v>39</v>
      </c>
      <c r="P130" s="35" t="s">
        <v>31</v>
      </c>
      <c r="Q130" s="55">
        <v>0.22</v>
      </c>
      <c r="R130" s="63"/>
      <c r="S130" s="7">
        <f t="shared" si="8"/>
        <v>0</v>
      </c>
      <c r="T130" s="80">
        <f t="shared" si="5"/>
        <v>0</v>
      </c>
      <c r="U130" s="33" t="str">
        <f>VLOOKUP(M:M,'[2]Modulo ordine'!$O:$W,9,FALSE)</f>
        <v>http://www2.lyreco.com/staticwebshop/pictures/images0005/200px/151125.jpg</v>
      </c>
      <c r="V130" s="8"/>
    </row>
    <row r="131" spans="1:22" s="6" customFormat="1" ht="25.5" customHeight="1">
      <c r="A131" s="96"/>
      <c r="B131" s="2">
        <v>231428</v>
      </c>
      <c r="C131" s="3" t="s">
        <v>215</v>
      </c>
      <c r="D131" s="102"/>
      <c r="E131" s="4">
        <v>2300</v>
      </c>
      <c r="F131" s="47">
        <v>0.34</v>
      </c>
      <c r="G131" s="4" t="s">
        <v>31</v>
      </c>
      <c r="H131" s="16">
        <v>0.34</v>
      </c>
      <c r="I131" s="5"/>
      <c r="J131" s="5">
        <f aca="true" t="shared" si="9" ref="J131:J194">H131*I131</f>
        <v>0</v>
      </c>
      <c r="K131" s="33" t="s">
        <v>623</v>
      </c>
      <c r="L131" s="83"/>
      <c r="M131" s="22">
        <v>151103</v>
      </c>
      <c r="N131" s="3" t="s">
        <v>498</v>
      </c>
      <c r="O131" s="2" t="s">
        <v>39</v>
      </c>
      <c r="P131" s="35" t="s">
        <v>31</v>
      </c>
      <c r="Q131" s="55">
        <v>0.22</v>
      </c>
      <c r="R131" s="63"/>
      <c r="S131" s="7">
        <f t="shared" si="8"/>
        <v>0</v>
      </c>
      <c r="T131" s="80">
        <f aca="true" t="shared" si="10" ref="T131:T194">+S131+J131</f>
        <v>0</v>
      </c>
      <c r="U131" s="33" t="str">
        <f>VLOOKUP(M:M,'[2]Modulo ordine'!$O:$W,9,FALSE)</f>
        <v>http://www2.lyreco.com/staticwebshop/pictures/images0005/200px/151103.jpg</v>
      </c>
      <c r="V131" s="8"/>
    </row>
    <row r="132" spans="1:21" s="6" customFormat="1" ht="25.5" customHeight="1">
      <c r="A132" s="94">
        <v>94</v>
      </c>
      <c r="B132" s="2">
        <v>2190919</v>
      </c>
      <c r="C132" s="3" t="s">
        <v>10</v>
      </c>
      <c r="D132" s="100" t="s">
        <v>216</v>
      </c>
      <c r="E132" s="100" t="s">
        <v>217</v>
      </c>
      <c r="F132" s="47">
        <v>0.1</v>
      </c>
      <c r="G132" s="100" t="s">
        <v>321</v>
      </c>
      <c r="H132" s="16">
        <v>1.2</v>
      </c>
      <c r="I132" s="5"/>
      <c r="J132" s="5">
        <f t="shared" si="9"/>
        <v>0</v>
      </c>
      <c r="K132" s="33"/>
      <c r="L132" s="83"/>
      <c r="M132" s="22"/>
      <c r="N132" s="3"/>
      <c r="O132" s="3"/>
      <c r="P132" s="52"/>
      <c r="Q132" s="36"/>
      <c r="R132" s="63"/>
      <c r="S132" s="3"/>
      <c r="T132" s="80">
        <f t="shared" si="10"/>
        <v>0</v>
      </c>
      <c r="U132" s="33"/>
    </row>
    <row r="133" spans="1:21" s="6" customFormat="1" ht="25.5" customHeight="1">
      <c r="A133" s="95"/>
      <c r="B133" s="2">
        <v>2190921</v>
      </c>
      <c r="C133" s="3" t="s">
        <v>11</v>
      </c>
      <c r="D133" s="101"/>
      <c r="E133" s="101"/>
      <c r="F133" s="47">
        <v>0.1</v>
      </c>
      <c r="G133" s="103"/>
      <c r="H133" s="16">
        <v>1.2</v>
      </c>
      <c r="I133" s="5"/>
      <c r="J133" s="5">
        <f t="shared" si="9"/>
        <v>0</v>
      </c>
      <c r="K133" s="33"/>
      <c r="L133" s="83"/>
      <c r="M133" s="22"/>
      <c r="N133" s="3"/>
      <c r="O133" s="3"/>
      <c r="P133" s="52"/>
      <c r="Q133" s="36"/>
      <c r="R133" s="63"/>
      <c r="S133" s="3"/>
      <c r="T133" s="80">
        <f t="shared" si="10"/>
        <v>0</v>
      </c>
      <c r="U133" s="33"/>
    </row>
    <row r="134" spans="1:21" s="8" customFormat="1" ht="25.5" customHeight="1">
      <c r="A134" s="96"/>
      <c r="B134" s="2">
        <v>2190932</v>
      </c>
      <c r="C134" s="3" t="s">
        <v>12</v>
      </c>
      <c r="D134" s="102"/>
      <c r="E134" s="102"/>
      <c r="F134" s="47">
        <v>0.1</v>
      </c>
      <c r="G134" s="104"/>
      <c r="H134" s="16">
        <v>1.2</v>
      </c>
      <c r="I134" s="5"/>
      <c r="J134" s="5">
        <f t="shared" si="9"/>
        <v>0</v>
      </c>
      <c r="K134" s="33"/>
      <c r="L134" s="83"/>
      <c r="M134" s="22"/>
      <c r="N134" s="3"/>
      <c r="O134" s="3"/>
      <c r="P134" s="52"/>
      <c r="Q134" s="36"/>
      <c r="R134" s="63"/>
      <c r="S134" s="3"/>
      <c r="T134" s="80">
        <f t="shared" si="10"/>
        <v>0</v>
      </c>
      <c r="U134" s="33"/>
    </row>
    <row r="135" spans="1:21" s="6" customFormat="1" ht="25.5" customHeight="1">
      <c r="A135" s="94">
        <v>95</v>
      </c>
      <c r="B135" s="2">
        <v>5764855</v>
      </c>
      <c r="C135" s="3" t="s">
        <v>412</v>
      </c>
      <c r="D135" s="4" t="s">
        <v>39</v>
      </c>
      <c r="E135" s="100"/>
      <c r="F135" s="47">
        <v>0.16</v>
      </c>
      <c r="G135" s="4" t="s">
        <v>37</v>
      </c>
      <c r="H135" s="16">
        <v>1.92</v>
      </c>
      <c r="I135" s="5"/>
      <c r="J135" s="5">
        <f t="shared" si="9"/>
        <v>0</v>
      </c>
      <c r="K135" s="33"/>
      <c r="L135" s="83"/>
      <c r="M135" s="89"/>
      <c r="N135" s="3"/>
      <c r="O135" s="2"/>
      <c r="P135" s="35"/>
      <c r="Q135" s="55"/>
      <c r="R135" s="63"/>
      <c r="S135" s="7">
        <f>+R135*Q135</f>
        <v>0</v>
      </c>
      <c r="T135" s="80">
        <f t="shared" si="10"/>
        <v>0</v>
      </c>
      <c r="U135" s="33"/>
    </row>
    <row r="136" spans="1:21" s="6" customFormat="1" ht="25.5" customHeight="1">
      <c r="A136" s="95"/>
      <c r="B136" s="2">
        <v>5764866</v>
      </c>
      <c r="C136" s="3" t="s">
        <v>413</v>
      </c>
      <c r="D136" s="4" t="s">
        <v>39</v>
      </c>
      <c r="E136" s="101"/>
      <c r="F136" s="47">
        <v>0.16</v>
      </c>
      <c r="G136" s="4" t="s">
        <v>37</v>
      </c>
      <c r="H136" s="16">
        <v>1.92</v>
      </c>
      <c r="I136" s="5"/>
      <c r="J136" s="5">
        <f t="shared" si="9"/>
        <v>0</v>
      </c>
      <c r="K136" s="33"/>
      <c r="L136" s="83"/>
      <c r="M136" s="89"/>
      <c r="N136" s="3"/>
      <c r="O136" s="2"/>
      <c r="P136" s="35"/>
      <c r="Q136" s="55"/>
      <c r="R136" s="63"/>
      <c r="S136" s="7">
        <f>+R136*Q136</f>
        <v>0</v>
      </c>
      <c r="T136" s="80">
        <f t="shared" si="10"/>
        <v>0</v>
      </c>
      <c r="U136" s="33"/>
    </row>
    <row r="137" spans="1:21" s="6" customFormat="1" ht="25.5" customHeight="1">
      <c r="A137" s="96"/>
      <c r="B137" s="2">
        <v>5764877</v>
      </c>
      <c r="C137" s="3" t="s">
        <v>414</v>
      </c>
      <c r="D137" s="4" t="s">
        <v>39</v>
      </c>
      <c r="E137" s="102"/>
      <c r="F137" s="47">
        <v>0.16</v>
      </c>
      <c r="G137" s="4" t="s">
        <v>37</v>
      </c>
      <c r="H137" s="16">
        <v>1.92</v>
      </c>
      <c r="I137" s="5"/>
      <c r="J137" s="5">
        <f t="shared" si="9"/>
        <v>0</v>
      </c>
      <c r="K137" s="33" t="s">
        <v>624</v>
      </c>
      <c r="L137" s="83"/>
      <c r="M137" s="89"/>
      <c r="N137" s="3"/>
      <c r="O137" s="2"/>
      <c r="P137" s="35"/>
      <c r="Q137" s="55"/>
      <c r="R137" s="63"/>
      <c r="S137" s="7">
        <f>+R137*Q137</f>
        <v>0</v>
      </c>
      <c r="T137" s="80">
        <f t="shared" si="10"/>
        <v>0</v>
      </c>
      <c r="U137" s="33"/>
    </row>
    <row r="138" spans="1:21" s="6" customFormat="1" ht="25.5" customHeight="1">
      <c r="A138" s="94">
        <v>96</v>
      </c>
      <c r="B138" s="2">
        <v>1092275</v>
      </c>
      <c r="C138" s="3" t="s">
        <v>218</v>
      </c>
      <c r="D138" s="100" t="s">
        <v>182</v>
      </c>
      <c r="E138" s="62" t="s">
        <v>219</v>
      </c>
      <c r="F138" s="47">
        <v>0.37</v>
      </c>
      <c r="G138" s="100" t="s">
        <v>31</v>
      </c>
      <c r="H138" s="16">
        <v>0.37</v>
      </c>
      <c r="I138" s="5"/>
      <c r="J138" s="5">
        <f t="shared" si="9"/>
        <v>0</v>
      </c>
      <c r="K138" s="33"/>
      <c r="L138" s="83"/>
      <c r="M138" s="22"/>
      <c r="N138" s="3"/>
      <c r="O138" s="3"/>
      <c r="P138" s="52"/>
      <c r="Q138" s="36"/>
      <c r="R138" s="63"/>
      <c r="S138" s="3"/>
      <c r="T138" s="80">
        <f t="shared" si="10"/>
        <v>0</v>
      </c>
      <c r="U138" s="33"/>
    </row>
    <row r="139" spans="1:21" s="6" customFormat="1" ht="25.5" customHeight="1">
      <c r="A139" s="95"/>
      <c r="B139" s="2">
        <v>1092606</v>
      </c>
      <c r="C139" s="3" t="s">
        <v>13</v>
      </c>
      <c r="D139" s="101"/>
      <c r="E139" s="4" t="s">
        <v>329</v>
      </c>
      <c r="F139" s="47">
        <v>0.37</v>
      </c>
      <c r="G139" s="103"/>
      <c r="H139" s="16">
        <v>0.37</v>
      </c>
      <c r="I139" s="5"/>
      <c r="J139" s="5">
        <f t="shared" si="9"/>
        <v>0</v>
      </c>
      <c r="K139" s="33"/>
      <c r="L139" s="83"/>
      <c r="M139" s="22"/>
      <c r="N139" s="3"/>
      <c r="O139" s="3"/>
      <c r="P139" s="52"/>
      <c r="Q139" s="36"/>
      <c r="R139" s="63"/>
      <c r="S139" s="3"/>
      <c r="T139" s="80">
        <f t="shared" si="10"/>
        <v>0</v>
      </c>
      <c r="U139" s="33"/>
    </row>
    <row r="140" spans="1:21" s="8" customFormat="1" ht="25.5" customHeight="1">
      <c r="A140" s="96"/>
      <c r="B140" s="2">
        <v>1092572</v>
      </c>
      <c r="C140" s="3" t="s">
        <v>14</v>
      </c>
      <c r="D140" s="102"/>
      <c r="E140" s="4" t="s">
        <v>330</v>
      </c>
      <c r="F140" s="47">
        <v>0.37</v>
      </c>
      <c r="G140" s="104"/>
      <c r="H140" s="16">
        <v>0.37</v>
      </c>
      <c r="I140" s="5"/>
      <c r="J140" s="5">
        <f t="shared" si="9"/>
        <v>0</v>
      </c>
      <c r="K140" s="33"/>
      <c r="L140" s="83"/>
      <c r="M140" s="22"/>
      <c r="N140" s="3"/>
      <c r="O140" s="3"/>
      <c r="P140" s="52"/>
      <c r="Q140" s="36"/>
      <c r="R140" s="63"/>
      <c r="S140" s="3"/>
      <c r="T140" s="80">
        <f t="shared" si="10"/>
        <v>0</v>
      </c>
      <c r="U140" s="33"/>
    </row>
    <row r="141" spans="1:22" s="6" customFormat="1" ht="25.5" customHeight="1">
      <c r="A141" s="23">
        <v>97</v>
      </c>
      <c r="B141" s="2">
        <v>5770264</v>
      </c>
      <c r="C141" s="78" t="s">
        <v>423</v>
      </c>
      <c r="D141" s="4" t="s">
        <v>208</v>
      </c>
      <c r="E141" s="4" t="s">
        <v>424</v>
      </c>
      <c r="F141" s="46">
        <v>0.49</v>
      </c>
      <c r="G141" s="4" t="s">
        <v>321</v>
      </c>
      <c r="H141" s="16">
        <v>5.88</v>
      </c>
      <c r="I141" s="5"/>
      <c r="J141" s="5">
        <f t="shared" si="9"/>
        <v>0</v>
      </c>
      <c r="K141" s="33"/>
      <c r="L141" s="83"/>
      <c r="M141" s="22">
        <v>149969</v>
      </c>
      <c r="N141" s="3" t="s">
        <v>499</v>
      </c>
      <c r="O141" s="2" t="s">
        <v>39</v>
      </c>
      <c r="P141" s="35" t="s">
        <v>356</v>
      </c>
      <c r="Q141" s="55">
        <v>1.2</v>
      </c>
      <c r="R141" s="63"/>
      <c r="S141" s="7">
        <f aca="true" t="shared" si="11" ref="S141:S147">+R141*Q141</f>
        <v>0</v>
      </c>
      <c r="T141" s="80">
        <f t="shared" si="10"/>
        <v>0</v>
      </c>
      <c r="U141" s="33" t="str">
        <f>VLOOKUP(M:M,'[2]Modulo ordine'!$O:$W,9,FALSE)</f>
        <v>http://www2.lyreco.com/staticwebshop/pictures/images0005/200px/149969.jpg</v>
      </c>
      <c r="V141" s="8"/>
    </row>
    <row r="142" spans="1:22" s="6" customFormat="1" ht="25.5" customHeight="1">
      <c r="A142" s="23">
        <v>98</v>
      </c>
      <c r="B142" s="2">
        <v>160877</v>
      </c>
      <c r="C142" s="3" t="s">
        <v>431</v>
      </c>
      <c r="D142" s="4" t="str">
        <f>VLOOKUP(B:B,'[1]Foglio1'!$J:$L,3,FALSE)</f>
        <v>LEITZ</v>
      </c>
      <c r="E142" s="4" t="str">
        <f>VLOOKUP(B:B,'[1]Foglio1'!$J:$M,4,FALSE)</f>
        <v>LEITZ 5138</v>
      </c>
      <c r="F142" s="46">
        <v>3.47</v>
      </c>
      <c r="G142" s="4" t="s">
        <v>31</v>
      </c>
      <c r="H142" s="16">
        <v>3.47</v>
      </c>
      <c r="I142" s="5"/>
      <c r="J142" s="5">
        <f t="shared" si="9"/>
        <v>0</v>
      </c>
      <c r="K142" s="33"/>
      <c r="L142" s="83"/>
      <c r="M142" s="22">
        <v>2516995</v>
      </c>
      <c r="N142" s="3" t="s">
        <v>500</v>
      </c>
      <c r="O142" s="2" t="s">
        <v>39</v>
      </c>
      <c r="P142" s="35" t="s">
        <v>31</v>
      </c>
      <c r="Q142" s="55">
        <v>2.8</v>
      </c>
      <c r="R142" s="63"/>
      <c r="S142" s="7">
        <f t="shared" si="11"/>
        <v>0</v>
      </c>
      <c r="T142" s="80">
        <f t="shared" si="10"/>
        <v>0</v>
      </c>
      <c r="U142" s="33" t="str">
        <f>VLOOKUP(M:M,'[2]Modulo ordine'!$O:$W,9,FALSE)</f>
        <v>http://www2.lyreco.com/staticwebshop/pictures/images/200px/2516995.jpg</v>
      </c>
      <c r="V142" s="8"/>
    </row>
    <row r="143" spans="1:21" s="6" customFormat="1" ht="25.5" customHeight="1">
      <c r="A143" s="23">
        <v>99</v>
      </c>
      <c r="B143" s="2">
        <v>317141</v>
      </c>
      <c r="C143" s="3" t="s">
        <v>220</v>
      </c>
      <c r="D143" s="4" t="s">
        <v>221</v>
      </c>
      <c r="E143" s="4" t="s">
        <v>221</v>
      </c>
      <c r="F143" s="47">
        <v>0.98</v>
      </c>
      <c r="G143" s="4" t="s">
        <v>31</v>
      </c>
      <c r="H143" s="16">
        <v>0.98</v>
      </c>
      <c r="I143" s="5"/>
      <c r="J143" s="5">
        <f t="shared" si="9"/>
        <v>0</v>
      </c>
      <c r="K143" s="33" t="s">
        <v>625</v>
      </c>
      <c r="L143" s="83"/>
      <c r="M143" s="22"/>
      <c r="N143" s="3"/>
      <c r="O143" s="2"/>
      <c r="P143" s="35"/>
      <c r="Q143" s="55"/>
      <c r="R143" s="63"/>
      <c r="S143" s="7"/>
      <c r="T143" s="80"/>
      <c r="U143" s="33"/>
    </row>
    <row r="144" spans="1:22" s="6" customFormat="1" ht="25.5" customHeight="1">
      <c r="A144" s="23">
        <v>100</v>
      </c>
      <c r="B144" s="2">
        <v>3521909</v>
      </c>
      <c r="C144" s="3" t="s">
        <v>222</v>
      </c>
      <c r="D144" s="4" t="s">
        <v>130</v>
      </c>
      <c r="E144" s="4" t="s">
        <v>407</v>
      </c>
      <c r="F144" s="46">
        <v>0.54</v>
      </c>
      <c r="G144" s="4" t="s">
        <v>358</v>
      </c>
      <c r="H144" s="16">
        <v>13.5</v>
      </c>
      <c r="I144" s="5"/>
      <c r="J144" s="5">
        <f t="shared" si="9"/>
        <v>0</v>
      </c>
      <c r="K144" s="33" t="s">
        <v>626</v>
      </c>
      <c r="L144" s="83"/>
      <c r="M144" s="22">
        <v>104167</v>
      </c>
      <c r="N144" s="3" t="s">
        <v>501</v>
      </c>
      <c r="O144" s="2" t="s">
        <v>39</v>
      </c>
      <c r="P144" s="35" t="s">
        <v>373</v>
      </c>
      <c r="Q144" s="55">
        <v>9.9</v>
      </c>
      <c r="R144" s="63"/>
      <c r="S144" s="7">
        <f t="shared" si="11"/>
        <v>0</v>
      </c>
      <c r="T144" s="80">
        <f t="shared" si="10"/>
        <v>0</v>
      </c>
      <c r="U144" s="33" t="str">
        <f>VLOOKUP(M:M,'[2]Modulo ordine'!$O:$W,9,FALSE)</f>
        <v>http://www2.lyreco.com/staticwebshop/pictures/images0005/200px/104167.jpg</v>
      </c>
      <c r="V144" s="8"/>
    </row>
    <row r="145" spans="1:22" s="6" customFormat="1" ht="25.5" customHeight="1">
      <c r="A145" s="23">
        <v>101</v>
      </c>
      <c r="B145" s="2">
        <v>4561879</v>
      </c>
      <c r="C145" s="3" t="s">
        <v>223</v>
      </c>
      <c r="D145" s="4" t="s">
        <v>208</v>
      </c>
      <c r="E145" s="4" t="s">
        <v>224</v>
      </c>
      <c r="F145" s="46">
        <v>0.22</v>
      </c>
      <c r="G145" s="4" t="s">
        <v>65</v>
      </c>
      <c r="H145" s="16">
        <v>11</v>
      </c>
      <c r="I145" s="5"/>
      <c r="J145" s="5">
        <f t="shared" si="9"/>
        <v>0</v>
      </c>
      <c r="K145" s="33" t="s">
        <v>627</v>
      </c>
      <c r="L145" s="83"/>
      <c r="M145" s="22">
        <v>1484598</v>
      </c>
      <c r="N145" s="3" t="s">
        <v>502</v>
      </c>
      <c r="O145" s="2" t="s">
        <v>383</v>
      </c>
      <c r="P145" s="35" t="s">
        <v>320</v>
      </c>
      <c r="Q145" s="55">
        <v>1.7</v>
      </c>
      <c r="R145" s="63"/>
      <c r="S145" s="7">
        <f t="shared" si="11"/>
        <v>0</v>
      </c>
      <c r="T145" s="80">
        <f t="shared" si="10"/>
        <v>0</v>
      </c>
      <c r="U145" s="33" t="str">
        <f>VLOOKUP(M:M,'[2]Modulo ordine'!$O:$W,9,FALSE)</f>
        <v>http://www2.lyreco.com/staticwebshop/pictures/images/200px/1484598.jpg</v>
      </c>
      <c r="V145" s="8"/>
    </row>
    <row r="146" spans="1:21" s="8" customFormat="1" ht="25.5" customHeight="1">
      <c r="A146" s="23">
        <v>102</v>
      </c>
      <c r="B146" s="2">
        <v>316125</v>
      </c>
      <c r="C146" s="93" t="s">
        <v>525</v>
      </c>
      <c r="D146" s="92" t="s">
        <v>526</v>
      </c>
      <c r="E146" s="4"/>
      <c r="F146" s="46">
        <v>0.33</v>
      </c>
      <c r="G146" s="4" t="s">
        <v>321</v>
      </c>
      <c r="H146" s="16">
        <v>3.96</v>
      </c>
      <c r="I146" s="5"/>
      <c r="J146" s="5">
        <f t="shared" si="9"/>
        <v>0</v>
      </c>
      <c r="K146" s="33" t="s">
        <v>628</v>
      </c>
      <c r="L146" s="83"/>
      <c r="M146" s="22">
        <v>1484598</v>
      </c>
      <c r="N146" s="3" t="s">
        <v>502</v>
      </c>
      <c r="O146" s="2" t="s">
        <v>383</v>
      </c>
      <c r="P146" s="35" t="s">
        <v>320</v>
      </c>
      <c r="Q146" s="55">
        <v>1.7</v>
      </c>
      <c r="R146" s="63"/>
      <c r="S146" s="7">
        <f t="shared" si="11"/>
        <v>0</v>
      </c>
      <c r="T146" s="80">
        <f t="shared" si="10"/>
        <v>0</v>
      </c>
      <c r="U146" s="33" t="str">
        <f>VLOOKUP(M:M,'[2]Modulo ordine'!$O:$W,9,FALSE)</f>
        <v>http://www2.lyreco.com/staticwebshop/pictures/images/200px/1484598.jpg</v>
      </c>
    </row>
    <row r="147" spans="1:22" s="6" customFormat="1" ht="25.5" customHeight="1">
      <c r="A147" s="23">
        <v>103</v>
      </c>
      <c r="B147" s="2">
        <v>708871</v>
      </c>
      <c r="C147" s="3" t="s">
        <v>225</v>
      </c>
      <c r="D147" s="4" t="s">
        <v>130</v>
      </c>
      <c r="E147" s="4" t="s">
        <v>226</v>
      </c>
      <c r="F147" s="46">
        <v>0.21</v>
      </c>
      <c r="G147" s="4" t="s">
        <v>358</v>
      </c>
      <c r="H147" s="16">
        <v>5.25</v>
      </c>
      <c r="I147" s="5"/>
      <c r="J147" s="5">
        <f t="shared" si="9"/>
        <v>0</v>
      </c>
      <c r="K147" s="33" t="s">
        <v>629</v>
      </c>
      <c r="L147" s="83"/>
      <c r="M147" s="22">
        <v>104145</v>
      </c>
      <c r="N147" s="3" t="s">
        <v>503</v>
      </c>
      <c r="O147" s="2" t="s">
        <v>39</v>
      </c>
      <c r="P147" s="35" t="s">
        <v>353</v>
      </c>
      <c r="Q147" s="55">
        <v>7.8</v>
      </c>
      <c r="R147" s="63"/>
      <c r="S147" s="7">
        <f t="shared" si="11"/>
        <v>0</v>
      </c>
      <c r="T147" s="80">
        <f t="shared" si="10"/>
        <v>0</v>
      </c>
      <c r="U147" s="33" t="str">
        <f>VLOOKUP(M:M,'[2]Modulo ordine'!$O:$W,9,FALSE)</f>
        <v>http://www2.lyreco.com/staticwebshop/pictures/images0005/200px/104145.jpg</v>
      </c>
      <c r="V147" s="8"/>
    </row>
    <row r="148" spans="1:21" s="6" customFormat="1" ht="25.5" customHeight="1">
      <c r="A148" s="23">
        <v>104</v>
      </c>
      <c r="B148" s="2">
        <v>137968</v>
      </c>
      <c r="C148" s="3" t="s">
        <v>227</v>
      </c>
      <c r="D148" s="4" t="s">
        <v>228</v>
      </c>
      <c r="E148" s="4">
        <v>24869300</v>
      </c>
      <c r="F148" s="46">
        <v>0.43</v>
      </c>
      <c r="G148" s="4" t="s">
        <v>229</v>
      </c>
      <c r="H148" s="16">
        <v>0.43</v>
      </c>
      <c r="I148" s="5"/>
      <c r="J148" s="5">
        <f t="shared" si="9"/>
        <v>0</v>
      </c>
      <c r="K148" s="33" t="s">
        <v>630</v>
      </c>
      <c r="L148" s="83"/>
      <c r="M148" s="22"/>
      <c r="N148" s="3"/>
      <c r="O148" s="3"/>
      <c r="P148" s="52"/>
      <c r="Q148" s="36"/>
      <c r="R148" s="63"/>
      <c r="S148" s="3"/>
      <c r="T148" s="80">
        <f t="shared" si="10"/>
        <v>0</v>
      </c>
      <c r="U148" s="33"/>
    </row>
    <row r="149" spans="1:21" s="6" customFormat="1" ht="25.5" customHeight="1">
      <c r="A149" s="23">
        <v>105</v>
      </c>
      <c r="B149" s="2">
        <v>102206</v>
      </c>
      <c r="C149" s="3" t="s">
        <v>230</v>
      </c>
      <c r="D149" s="4" t="s">
        <v>39</v>
      </c>
      <c r="E149" s="4" t="s">
        <v>231</v>
      </c>
      <c r="F149" s="46">
        <v>0.76</v>
      </c>
      <c r="G149" s="4" t="s">
        <v>229</v>
      </c>
      <c r="H149" s="16">
        <v>0.76</v>
      </c>
      <c r="I149" s="5"/>
      <c r="J149" s="5">
        <f t="shared" si="9"/>
        <v>0</v>
      </c>
      <c r="K149" s="33" t="s">
        <v>631</v>
      </c>
      <c r="L149" s="83"/>
      <c r="M149" s="22"/>
      <c r="N149" s="3"/>
      <c r="O149" s="3"/>
      <c r="P149" s="52"/>
      <c r="Q149" s="36"/>
      <c r="R149" s="63"/>
      <c r="S149" s="3"/>
      <c r="T149" s="80">
        <f t="shared" si="10"/>
        <v>0</v>
      </c>
      <c r="U149" s="33"/>
    </row>
    <row r="150" spans="1:21" s="6" customFormat="1" ht="25.5" customHeight="1">
      <c r="A150" s="23">
        <v>106</v>
      </c>
      <c r="B150" s="2">
        <v>5002545</v>
      </c>
      <c r="C150" s="3" t="s">
        <v>432</v>
      </c>
      <c r="D150" s="4" t="str">
        <f>VLOOKUP(B:B,'[1]Foglio1'!$J:$L,3,FALSE)</f>
        <v>LYRECO</v>
      </c>
      <c r="E150" s="4" t="str">
        <f>VLOOKUP(B:B,'[1]Foglio1'!$J:$M,4,FALSE)</f>
        <v>LYRECO 5002545</v>
      </c>
      <c r="F150" s="77">
        <v>0.098</v>
      </c>
      <c r="G150" s="4" t="s">
        <v>364</v>
      </c>
      <c r="H150" s="16">
        <v>0.49</v>
      </c>
      <c r="I150" s="5"/>
      <c r="J150" s="5">
        <f t="shared" si="9"/>
        <v>0</v>
      </c>
      <c r="K150" s="33"/>
      <c r="L150" s="83"/>
      <c r="M150" s="22"/>
      <c r="N150" s="3"/>
      <c r="O150" s="2"/>
      <c r="P150" s="35"/>
      <c r="Q150" s="55"/>
      <c r="R150" s="63"/>
      <c r="S150" s="7"/>
      <c r="T150" s="80">
        <f t="shared" si="10"/>
        <v>0</v>
      </c>
      <c r="U150" s="33"/>
    </row>
    <row r="151" spans="1:21" s="6" customFormat="1" ht="25.5" customHeight="1">
      <c r="A151" s="23">
        <v>107</v>
      </c>
      <c r="B151" s="2">
        <v>3779591</v>
      </c>
      <c r="C151" s="3" t="s">
        <v>433</v>
      </c>
      <c r="D151" s="4" t="str">
        <f>VLOOKUP(B:B,'[1]Foglio1'!$J:$L,3,FALSE)</f>
        <v>LYRECO</v>
      </c>
      <c r="E151" s="4" t="str">
        <f>VLOOKUP(B:B,'[1]Foglio1'!$J:$M,4,FALSE)</f>
        <v>LYRECO 3779591</v>
      </c>
      <c r="F151" s="46">
        <v>0.09</v>
      </c>
      <c r="G151" s="4" t="s">
        <v>374</v>
      </c>
      <c r="H151" s="16">
        <v>0.18</v>
      </c>
      <c r="I151" s="5"/>
      <c r="J151" s="5">
        <f t="shared" si="9"/>
        <v>0</v>
      </c>
      <c r="K151" s="33"/>
      <c r="L151" s="83"/>
      <c r="M151" s="22"/>
      <c r="N151" s="3"/>
      <c r="O151" s="2"/>
      <c r="P151" s="35"/>
      <c r="Q151" s="55"/>
      <c r="R151" s="63"/>
      <c r="S151" s="7"/>
      <c r="T151" s="80">
        <f t="shared" si="10"/>
        <v>0</v>
      </c>
      <c r="U151" s="33"/>
    </row>
    <row r="152" spans="1:21" s="8" customFormat="1" ht="25.5" customHeight="1">
      <c r="A152" s="23">
        <v>108</v>
      </c>
      <c r="B152" s="2">
        <v>216621</v>
      </c>
      <c r="C152" s="3" t="s">
        <v>15</v>
      </c>
      <c r="D152" s="4" t="s">
        <v>114</v>
      </c>
      <c r="E152" s="4" t="s">
        <v>232</v>
      </c>
      <c r="F152" s="46">
        <v>5.03</v>
      </c>
      <c r="G152" s="4" t="s">
        <v>233</v>
      </c>
      <c r="H152" s="16">
        <v>5.03</v>
      </c>
      <c r="I152" s="5"/>
      <c r="J152" s="5">
        <f t="shared" si="9"/>
        <v>0</v>
      </c>
      <c r="K152" s="33"/>
      <c r="L152" s="83"/>
      <c r="M152" s="22"/>
      <c r="N152" s="3"/>
      <c r="O152" s="3"/>
      <c r="P152" s="52"/>
      <c r="Q152" s="36"/>
      <c r="R152" s="63"/>
      <c r="S152" s="3"/>
      <c r="T152" s="80">
        <f t="shared" si="10"/>
        <v>0</v>
      </c>
      <c r="U152" s="33"/>
    </row>
    <row r="153" spans="1:21" s="6" customFormat="1" ht="25.5" customHeight="1">
      <c r="A153" s="94">
        <v>109</v>
      </c>
      <c r="B153" s="2">
        <v>1492734</v>
      </c>
      <c r="C153" s="3" t="s">
        <v>234</v>
      </c>
      <c r="D153" s="100" t="s">
        <v>39</v>
      </c>
      <c r="E153" s="62">
        <v>22873</v>
      </c>
      <c r="F153" s="46">
        <v>0.79</v>
      </c>
      <c r="G153" s="4" t="s">
        <v>31</v>
      </c>
      <c r="H153" s="16">
        <v>0.79</v>
      </c>
      <c r="I153" s="5"/>
      <c r="J153" s="5">
        <f t="shared" si="9"/>
        <v>0</v>
      </c>
      <c r="K153" s="33" t="s">
        <v>632</v>
      </c>
      <c r="L153" s="83"/>
      <c r="M153" s="22"/>
      <c r="N153" s="3"/>
      <c r="O153" s="3"/>
      <c r="P153" s="52"/>
      <c r="Q153" s="36"/>
      <c r="R153" s="63"/>
      <c r="S153" s="3"/>
      <c r="T153" s="80">
        <f t="shared" si="10"/>
        <v>0</v>
      </c>
      <c r="U153" s="33"/>
    </row>
    <row r="154" spans="1:21" s="12" customFormat="1" ht="25.5" customHeight="1">
      <c r="A154" s="95"/>
      <c r="B154" s="9">
        <v>1492745</v>
      </c>
      <c r="C154" s="10" t="s">
        <v>235</v>
      </c>
      <c r="D154" s="101"/>
      <c r="E154" s="4">
        <v>1492745</v>
      </c>
      <c r="F154" s="46">
        <v>0.79</v>
      </c>
      <c r="G154" s="4" t="s">
        <v>31</v>
      </c>
      <c r="H154" s="16">
        <v>0.79</v>
      </c>
      <c r="I154" s="5"/>
      <c r="J154" s="5">
        <f t="shared" si="9"/>
        <v>0</v>
      </c>
      <c r="K154" s="33" t="s">
        <v>633</v>
      </c>
      <c r="L154" s="83"/>
      <c r="M154" s="22"/>
      <c r="N154" s="3"/>
      <c r="O154" s="3"/>
      <c r="P154" s="52"/>
      <c r="Q154" s="36"/>
      <c r="R154" s="63"/>
      <c r="S154" s="3"/>
      <c r="T154" s="80">
        <f t="shared" si="10"/>
        <v>0</v>
      </c>
      <c r="U154" s="33"/>
    </row>
    <row r="155" spans="1:21" s="12" customFormat="1" ht="25.5" customHeight="1">
      <c r="A155" s="95"/>
      <c r="B155" s="9">
        <v>1492756</v>
      </c>
      <c r="C155" s="10" t="s">
        <v>236</v>
      </c>
      <c r="D155" s="101"/>
      <c r="E155" s="4">
        <v>1492756</v>
      </c>
      <c r="F155" s="46">
        <v>0.79</v>
      </c>
      <c r="G155" s="4" t="s">
        <v>31</v>
      </c>
      <c r="H155" s="16">
        <v>0.79</v>
      </c>
      <c r="I155" s="5"/>
      <c r="J155" s="5">
        <f t="shared" si="9"/>
        <v>0</v>
      </c>
      <c r="K155" s="33" t="s">
        <v>634</v>
      </c>
      <c r="L155" s="83"/>
      <c r="M155" s="22"/>
      <c r="N155" s="3"/>
      <c r="O155" s="3"/>
      <c r="P155" s="52"/>
      <c r="Q155" s="36"/>
      <c r="R155" s="63"/>
      <c r="S155" s="3"/>
      <c r="T155" s="80">
        <f t="shared" si="10"/>
        <v>0</v>
      </c>
      <c r="U155" s="33"/>
    </row>
    <row r="156" spans="1:21" s="12" customFormat="1" ht="25.5" customHeight="1">
      <c r="A156" s="96"/>
      <c r="B156" s="9">
        <v>1492778</v>
      </c>
      <c r="C156" s="10" t="s">
        <v>237</v>
      </c>
      <c r="D156" s="102"/>
      <c r="E156" s="4">
        <v>1492778</v>
      </c>
      <c r="F156" s="46">
        <v>0.79</v>
      </c>
      <c r="G156" s="4" t="s">
        <v>31</v>
      </c>
      <c r="H156" s="16">
        <v>0.79</v>
      </c>
      <c r="I156" s="5"/>
      <c r="J156" s="5">
        <f t="shared" si="9"/>
        <v>0</v>
      </c>
      <c r="K156" s="33" t="s">
        <v>635</v>
      </c>
      <c r="L156" s="83"/>
      <c r="M156" s="22"/>
      <c r="N156" s="3"/>
      <c r="O156" s="3"/>
      <c r="P156" s="52"/>
      <c r="Q156" s="36"/>
      <c r="R156" s="63"/>
      <c r="S156" s="3"/>
      <c r="T156" s="80">
        <f t="shared" si="10"/>
        <v>0</v>
      </c>
      <c r="U156" s="33"/>
    </row>
    <row r="157" spans="1:21" s="6" customFormat="1" ht="25.5" customHeight="1">
      <c r="A157" s="94">
        <v>110</v>
      </c>
      <c r="B157" s="2">
        <v>1492789</v>
      </c>
      <c r="C157" s="3" t="s">
        <v>238</v>
      </c>
      <c r="D157" s="100" t="s">
        <v>39</v>
      </c>
      <c r="E157" s="62">
        <v>22884</v>
      </c>
      <c r="F157" s="46">
        <v>0.88</v>
      </c>
      <c r="G157" s="4" t="s">
        <v>31</v>
      </c>
      <c r="H157" s="16">
        <v>0.88</v>
      </c>
      <c r="I157" s="5"/>
      <c r="J157" s="5">
        <f t="shared" si="9"/>
        <v>0</v>
      </c>
      <c r="K157" s="33" t="s">
        <v>636</v>
      </c>
      <c r="L157" s="83"/>
      <c r="M157" s="22"/>
      <c r="N157" s="3"/>
      <c r="O157" s="3"/>
      <c r="P157" s="52"/>
      <c r="Q157" s="36"/>
      <c r="R157" s="63"/>
      <c r="S157" s="3"/>
      <c r="T157" s="80">
        <f t="shared" si="10"/>
        <v>0</v>
      </c>
      <c r="U157" s="33"/>
    </row>
    <row r="158" spans="1:21" s="12" customFormat="1" ht="25.5" customHeight="1">
      <c r="A158" s="95"/>
      <c r="B158" s="9">
        <v>1492791</v>
      </c>
      <c r="C158" s="10" t="s">
        <v>239</v>
      </c>
      <c r="D158" s="101"/>
      <c r="E158" s="4">
        <v>1492791</v>
      </c>
      <c r="F158" s="46">
        <v>0.88</v>
      </c>
      <c r="G158" s="4" t="s">
        <v>31</v>
      </c>
      <c r="H158" s="16">
        <v>0.88</v>
      </c>
      <c r="I158" s="5"/>
      <c r="J158" s="5">
        <f t="shared" si="9"/>
        <v>0</v>
      </c>
      <c r="K158" s="33" t="s">
        <v>637</v>
      </c>
      <c r="L158" s="83"/>
      <c r="M158" s="22"/>
      <c r="N158" s="3"/>
      <c r="O158" s="3"/>
      <c r="P158" s="52"/>
      <c r="Q158" s="36"/>
      <c r="R158" s="63"/>
      <c r="S158" s="3"/>
      <c r="T158" s="80">
        <f t="shared" si="10"/>
        <v>0</v>
      </c>
      <c r="U158" s="33"/>
    </row>
    <row r="159" spans="1:21" s="12" customFormat="1" ht="25.5" customHeight="1">
      <c r="A159" s="95"/>
      <c r="B159" s="9">
        <v>1492803</v>
      </c>
      <c r="C159" s="10" t="s">
        <v>240</v>
      </c>
      <c r="D159" s="101"/>
      <c r="E159" s="4">
        <v>1492803</v>
      </c>
      <c r="F159" s="46">
        <v>0.88</v>
      </c>
      <c r="G159" s="4" t="s">
        <v>31</v>
      </c>
      <c r="H159" s="16">
        <v>0.88</v>
      </c>
      <c r="I159" s="5"/>
      <c r="J159" s="5">
        <f t="shared" si="9"/>
        <v>0</v>
      </c>
      <c r="K159" s="33" t="s">
        <v>638</v>
      </c>
      <c r="L159" s="83"/>
      <c r="M159" s="22"/>
      <c r="N159" s="3"/>
      <c r="O159" s="3"/>
      <c r="P159" s="52"/>
      <c r="Q159" s="36"/>
      <c r="R159" s="63"/>
      <c r="S159" s="3"/>
      <c r="T159" s="80">
        <f t="shared" si="10"/>
        <v>0</v>
      </c>
      <c r="U159" s="33"/>
    </row>
    <row r="160" spans="1:21" s="12" customFormat="1" ht="25.5" customHeight="1">
      <c r="A160" s="96"/>
      <c r="B160" s="9">
        <v>1492836</v>
      </c>
      <c r="C160" s="10" t="s">
        <v>241</v>
      </c>
      <c r="D160" s="102"/>
      <c r="E160" s="4">
        <v>1492836</v>
      </c>
      <c r="F160" s="46">
        <v>0.88</v>
      </c>
      <c r="G160" s="4" t="s">
        <v>31</v>
      </c>
      <c r="H160" s="16">
        <v>0.88</v>
      </c>
      <c r="I160" s="5"/>
      <c r="J160" s="5">
        <f t="shared" si="9"/>
        <v>0</v>
      </c>
      <c r="K160" s="33" t="s">
        <v>639</v>
      </c>
      <c r="L160" s="83"/>
      <c r="M160" s="22"/>
      <c r="N160" s="3"/>
      <c r="O160" s="3"/>
      <c r="P160" s="52"/>
      <c r="Q160" s="36"/>
      <c r="R160" s="63"/>
      <c r="S160" s="3"/>
      <c r="T160" s="80">
        <f t="shared" si="10"/>
        <v>0</v>
      </c>
      <c r="U160" s="33"/>
    </row>
    <row r="161" spans="1:21" s="6" customFormat="1" ht="25.5" customHeight="1">
      <c r="A161" s="94">
        <v>111</v>
      </c>
      <c r="B161" s="2">
        <v>2664132</v>
      </c>
      <c r="C161" s="3" t="s">
        <v>242</v>
      </c>
      <c r="D161" s="100" t="s">
        <v>39</v>
      </c>
      <c r="E161" s="62" t="s">
        <v>243</v>
      </c>
      <c r="F161" s="47">
        <v>1.22</v>
      </c>
      <c r="G161" s="4" t="s">
        <v>31</v>
      </c>
      <c r="H161" s="16">
        <v>1.22</v>
      </c>
      <c r="I161" s="5"/>
      <c r="J161" s="5">
        <f t="shared" si="9"/>
        <v>0</v>
      </c>
      <c r="K161" s="33" t="s">
        <v>640</v>
      </c>
      <c r="L161" s="83"/>
      <c r="M161" s="22"/>
      <c r="N161" s="3"/>
      <c r="O161" s="3"/>
      <c r="P161" s="52"/>
      <c r="Q161" s="36"/>
      <c r="R161" s="63"/>
      <c r="S161" s="3"/>
      <c r="T161" s="80">
        <f t="shared" si="10"/>
        <v>0</v>
      </c>
      <c r="U161" s="33"/>
    </row>
    <row r="162" spans="1:21" s="6" customFormat="1" ht="25.5" customHeight="1">
      <c r="A162" s="95"/>
      <c r="B162" s="2">
        <v>1077078</v>
      </c>
      <c r="C162" s="3" t="s">
        <v>244</v>
      </c>
      <c r="D162" s="101"/>
      <c r="E162" s="4">
        <v>1077078</v>
      </c>
      <c r="F162" s="47">
        <v>1.22</v>
      </c>
      <c r="G162" s="4" t="s">
        <v>31</v>
      </c>
      <c r="H162" s="16">
        <v>1.22</v>
      </c>
      <c r="I162" s="5"/>
      <c r="J162" s="5">
        <f t="shared" si="9"/>
        <v>0</v>
      </c>
      <c r="K162" s="33" t="s">
        <v>641</v>
      </c>
      <c r="L162" s="83"/>
      <c r="M162" s="22"/>
      <c r="N162" s="3"/>
      <c r="O162" s="2"/>
      <c r="P162" s="35"/>
      <c r="Q162" s="35"/>
      <c r="R162" s="63"/>
      <c r="S162" s="3"/>
      <c r="T162" s="80">
        <f t="shared" si="10"/>
        <v>0</v>
      </c>
      <c r="U162" s="33"/>
    </row>
    <row r="163" spans="1:21" s="6" customFormat="1" ht="25.5" customHeight="1">
      <c r="A163" s="95"/>
      <c r="B163" s="2">
        <v>1077089</v>
      </c>
      <c r="C163" s="3" t="s">
        <v>245</v>
      </c>
      <c r="D163" s="101"/>
      <c r="E163" s="4">
        <v>1077089</v>
      </c>
      <c r="F163" s="47">
        <v>1.22</v>
      </c>
      <c r="G163" s="4" t="s">
        <v>31</v>
      </c>
      <c r="H163" s="16">
        <v>1.22</v>
      </c>
      <c r="I163" s="5"/>
      <c r="J163" s="5">
        <f t="shared" si="9"/>
        <v>0</v>
      </c>
      <c r="K163" s="33" t="s">
        <v>642</v>
      </c>
      <c r="L163" s="83"/>
      <c r="M163" s="22"/>
      <c r="N163" s="3"/>
      <c r="O163" s="2"/>
      <c r="P163" s="35"/>
      <c r="Q163" s="35"/>
      <c r="R163" s="63"/>
      <c r="S163" s="3"/>
      <c r="T163" s="80">
        <f t="shared" si="10"/>
        <v>0</v>
      </c>
      <c r="U163" s="33"/>
    </row>
    <row r="164" spans="1:21" s="6" customFormat="1" ht="25.5" customHeight="1">
      <c r="A164" s="95"/>
      <c r="B164" s="2">
        <v>2664074</v>
      </c>
      <c r="C164" s="3" t="s">
        <v>246</v>
      </c>
      <c r="D164" s="101"/>
      <c r="E164" s="4">
        <v>2664074</v>
      </c>
      <c r="F164" s="47">
        <v>1.22</v>
      </c>
      <c r="G164" s="4" t="s">
        <v>31</v>
      </c>
      <c r="H164" s="16">
        <v>1.22</v>
      </c>
      <c r="I164" s="5"/>
      <c r="J164" s="5">
        <f t="shared" si="9"/>
        <v>0</v>
      </c>
      <c r="K164" s="33" t="s">
        <v>643</v>
      </c>
      <c r="L164" s="83"/>
      <c r="M164" s="22"/>
      <c r="N164" s="3"/>
      <c r="O164" s="3"/>
      <c r="P164" s="52"/>
      <c r="Q164" s="36"/>
      <c r="R164" s="63"/>
      <c r="S164" s="3"/>
      <c r="T164" s="80">
        <f t="shared" si="10"/>
        <v>0</v>
      </c>
      <c r="U164" s="33"/>
    </row>
    <row r="165" spans="1:21" s="6" customFormat="1" ht="25.5" customHeight="1">
      <c r="A165" s="95"/>
      <c r="B165" s="2">
        <v>3065594</v>
      </c>
      <c r="C165" s="3" t="s">
        <v>247</v>
      </c>
      <c r="D165" s="101"/>
      <c r="E165" s="4">
        <v>3065594</v>
      </c>
      <c r="F165" s="47">
        <v>1.22</v>
      </c>
      <c r="G165" s="4" t="s">
        <v>31</v>
      </c>
      <c r="H165" s="16">
        <v>1.22</v>
      </c>
      <c r="I165" s="5"/>
      <c r="J165" s="5">
        <f t="shared" si="9"/>
        <v>0</v>
      </c>
      <c r="K165" s="33" t="s">
        <v>644</v>
      </c>
      <c r="L165" s="83"/>
      <c r="M165" s="22"/>
      <c r="N165" s="3"/>
      <c r="O165" s="2"/>
      <c r="P165" s="35"/>
      <c r="Q165" s="35"/>
      <c r="R165" s="63"/>
      <c r="S165" s="3"/>
      <c r="T165" s="80">
        <f t="shared" si="10"/>
        <v>0</v>
      </c>
      <c r="U165" s="33"/>
    </row>
    <row r="166" spans="1:21" s="6" customFormat="1" ht="25.5" customHeight="1">
      <c r="A166" s="95"/>
      <c r="B166" s="2">
        <v>3065606</v>
      </c>
      <c r="C166" s="3" t="s">
        <v>248</v>
      </c>
      <c r="D166" s="101"/>
      <c r="E166" s="4">
        <v>3065606</v>
      </c>
      <c r="F166" s="47">
        <v>1.22</v>
      </c>
      <c r="G166" s="4" t="s">
        <v>31</v>
      </c>
      <c r="H166" s="16">
        <v>1.22</v>
      </c>
      <c r="I166" s="5"/>
      <c r="J166" s="5">
        <f t="shared" si="9"/>
        <v>0</v>
      </c>
      <c r="K166" s="33" t="s">
        <v>645</v>
      </c>
      <c r="L166" s="83"/>
      <c r="M166" s="22"/>
      <c r="N166" s="3"/>
      <c r="O166" s="2"/>
      <c r="P166" s="35"/>
      <c r="Q166" s="35"/>
      <c r="R166" s="63"/>
      <c r="S166" s="3"/>
      <c r="T166" s="80">
        <f t="shared" si="10"/>
        <v>0</v>
      </c>
      <c r="U166" s="33"/>
    </row>
    <row r="167" spans="1:21" s="6" customFormat="1" ht="25.5" customHeight="1">
      <c r="A167" s="95"/>
      <c r="B167" s="2">
        <v>3065617</v>
      </c>
      <c r="C167" s="3" t="s">
        <v>249</v>
      </c>
      <c r="D167" s="101"/>
      <c r="E167" s="4">
        <v>3065617</v>
      </c>
      <c r="F167" s="47">
        <v>1.22</v>
      </c>
      <c r="G167" s="4" t="s">
        <v>31</v>
      </c>
      <c r="H167" s="16">
        <v>1.22</v>
      </c>
      <c r="I167" s="5"/>
      <c r="J167" s="5">
        <f t="shared" si="9"/>
        <v>0</v>
      </c>
      <c r="K167" s="33" t="s">
        <v>646</v>
      </c>
      <c r="L167" s="83"/>
      <c r="M167" s="22"/>
      <c r="N167" s="3"/>
      <c r="O167" s="3"/>
      <c r="P167" s="52"/>
      <c r="Q167" s="36"/>
      <c r="R167" s="63"/>
      <c r="S167" s="3"/>
      <c r="T167" s="80">
        <f t="shared" si="10"/>
        <v>0</v>
      </c>
      <c r="U167" s="33"/>
    </row>
    <row r="168" spans="1:21" s="6" customFormat="1" ht="25.5" customHeight="1">
      <c r="A168" s="96"/>
      <c r="B168" s="2">
        <v>3065639</v>
      </c>
      <c r="C168" s="3" t="s">
        <v>250</v>
      </c>
      <c r="D168" s="102"/>
      <c r="E168" s="4">
        <v>3065639</v>
      </c>
      <c r="F168" s="47">
        <v>1.22</v>
      </c>
      <c r="G168" s="4" t="s">
        <v>31</v>
      </c>
      <c r="H168" s="16">
        <v>1.22</v>
      </c>
      <c r="I168" s="5"/>
      <c r="J168" s="5">
        <f t="shared" si="9"/>
        <v>0</v>
      </c>
      <c r="K168" s="33" t="s">
        <v>647</v>
      </c>
      <c r="L168" s="83"/>
      <c r="M168" s="22"/>
      <c r="N168" s="3"/>
      <c r="O168" s="3"/>
      <c r="P168" s="52"/>
      <c r="Q168" s="36"/>
      <c r="R168" s="63"/>
      <c r="S168" s="3"/>
      <c r="T168" s="80">
        <f t="shared" si="10"/>
        <v>0</v>
      </c>
      <c r="U168" s="33"/>
    </row>
    <row r="169" spans="1:21" s="6" customFormat="1" ht="25.5" customHeight="1">
      <c r="A169" s="94">
        <v>112</v>
      </c>
      <c r="B169" s="2">
        <v>3065685</v>
      </c>
      <c r="C169" s="3" t="s">
        <v>251</v>
      </c>
      <c r="D169" s="100" t="s">
        <v>39</v>
      </c>
      <c r="E169" s="62" t="s">
        <v>252</v>
      </c>
      <c r="F169" s="47">
        <v>1.22</v>
      </c>
      <c r="G169" s="4" t="s">
        <v>31</v>
      </c>
      <c r="H169" s="16">
        <v>1.22</v>
      </c>
      <c r="I169" s="5"/>
      <c r="J169" s="5">
        <f t="shared" si="9"/>
        <v>0</v>
      </c>
      <c r="K169" s="33" t="s">
        <v>648</v>
      </c>
      <c r="L169" s="83"/>
      <c r="M169" s="22"/>
      <c r="N169" s="3"/>
      <c r="O169" s="3"/>
      <c r="P169" s="52"/>
      <c r="Q169" s="36"/>
      <c r="R169" s="63"/>
      <c r="S169" s="3"/>
      <c r="T169" s="80">
        <f t="shared" si="10"/>
        <v>0</v>
      </c>
      <c r="U169" s="33"/>
    </row>
    <row r="170" spans="1:21" s="6" customFormat="1" ht="25.5" customHeight="1">
      <c r="A170" s="95"/>
      <c r="B170" s="2">
        <v>3065641</v>
      </c>
      <c r="C170" s="3" t="s">
        <v>253</v>
      </c>
      <c r="D170" s="101"/>
      <c r="E170" s="4">
        <v>3065641</v>
      </c>
      <c r="F170" s="47">
        <v>1.22</v>
      </c>
      <c r="G170" s="4" t="s">
        <v>31</v>
      </c>
      <c r="H170" s="16">
        <v>1.22</v>
      </c>
      <c r="I170" s="5"/>
      <c r="J170" s="5">
        <f t="shared" si="9"/>
        <v>0</v>
      </c>
      <c r="K170" s="33" t="s">
        <v>649</v>
      </c>
      <c r="L170" s="83"/>
      <c r="M170" s="22"/>
      <c r="N170" s="3"/>
      <c r="O170" s="3"/>
      <c r="P170" s="52"/>
      <c r="Q170" s="36"/>
      <c r="R170" s="63"/>
      <c r="S170" s="3"/>
      <c r="T170" s="80">
        <f t="shared" si="10"/>
        <v>0</v>
      </c>
      <c r="U170" s="33"/>
    </row>
    <row r="171" spans="1:21" s="6" customFormat="1" ht="25.5" customHeight="1">
      <c r="A171" s="95"/>
      <c r="B171" s="2">
        <v>3065663</v>
      </c>
      <c r="C171" s="3" t="s">
        <v>254</v>
      </c>
      <c r="D171" s="101"/>
      <c r="E171" s="4">
        <v>3065663</v>
      </c>
      <c r="F171" s="47">
        <v>1.22</v>
      </c>
      <c r="G171" s="4" t="s">
        <v>31</v>
      </c>
      <c r="H171" s="16">
        <v>1.22</v>
      </c>
      <c r="I171" s="5"/>
      <c r="J171" s="5">
        <f t="shared" si="9"/>
        <v>0</v>
      </c>
      <c r="K171" s="33" t="s">
        <v>650</v>
      </c>
      <c r="L171" s="83"/>
      <c r="M171" s="22"/>
      <c r="N171" s="3"/>
      <c r="O171" s="3"/>
      <c r="P171" s="52"/>
      <c r="Q171" s="36"/>
      <c r="R171" s="63"/>
      <c r="S171" s="3"/>
      <c r="T171" s="80">
        <f t="shared" si="10"/>
        <v>0</v>
      </c>
      <c r="U171" s="33"/>
    </row>
    <row r="172" spans="1:21" s="6" customFormat="1" ht="25.5" customHeight="1">
      <c r="A172" s="95"/>
      <c r="B172" s="2">
        <v>3065674</v>
      </c>
      <c r="C172" s="3" t="s">
        <v>255</v>
      </c>
      <c r="D172" s="101"/>
      <c r="E172" s="4">
        <v>3065674</v>
      </c>
      <c r="F172" s="47">
        <v>1.22</v>
      </c>
      <c r="G172" s="4" t="s">
        <v>31</v>
      </c>
      <c r="H172" s="16">
        <v>1.22</v>
      </c>
      <c r="I172" s="5"/>
      <c r="J172" s="5">
        <f t="shared" si="9"/>
        <v>0</v>
      </c>
      <c r="K172" s="33" t="s">
        <v>651</v>
      </c>
      <c r="L172" s="83"/>
      <c r="M172" s="22"/>
      <c r="N172" s="3"/>
      <c r="O172" s="3"/>
      <c r="P172" s="52"/>
      <c r="Q172" s="36"/>
      <c r="R172" s="63"/>
      <c r="S172" s="3"/>
      <c r="T172" s="80">
        <f t="shared" si="10"/>
        <v>0</v>
      </c>
      <c r="U172" s="33"/>
    </row>
    <row r="173" spans="1:21" s="6" customFormat="1" ht="25.5" customHeight="1">
      <c r="A173" s="95"/>
      <c r="B173" s="2">
        <v>3065721</v>
      </c>
      <c r="C173" s="3" t="s">
        <v>256</v>
      </c>
      <c r="D173" s="101"/>
      <c r="E173" s="4">
        <v>3065721</v>
      </c>
      <c r="F173" s="47">
        <v>1.22</v>
      </c>
      <c r="G173" s="4" t="s">
        <v>31</v>
      </c>
      <c r="H173" s="16">
        <v>1.22</v>
      </c>
      <c r="I173" s="5"/>
      <c r="J173" s="5">
        <f t="shared" si="9"/>
        <v>0</v>
      </c>
      <c r="K173" s="33" t="s">
        <v>652</v>
      </c>
      <c r="L173" s="83"/>
      <c r="M173" s="22"/>
      <c r="N173" s="3"/>
      <c r="O173" s="2"/>
      <c r="P173" s="35"/>
      <c r="Q173" s="35"/>
      <c r="R173" s="63"/>
      <c r="S173" s="3"/>
      <c r="T173" s="80">
        <f t="shared" si="10"/>
        <v>0</v>
      </c>
      <c r="U173" s="33"/>
    </row>
    <row r="174" spans="1:21" s="6" customFormat="1" ht="25.5" customHeight="1">
      <c r="A174" s="96"/>
      <c r="B174" s="2">
        <v>3065732</v>
      </c>
      <c r="C174" s="3" t="s">
        <v>257</v>
      </c>
      <c r="D174" s="102"/>
      <c r="E174" s="4">
        <v>3065732</v>
      </c>
      <c r="F174" s="47">
        <v>1.22</v>
      </c>
      <c r="G174" s="4" t="s">
        <v>31</v>
      </c>
      <c r="H174" s="16">
        <v>1.22</v>
      </c>
      <c r="I174" s="5"/>
      <c r="J174" s="5">
        <f t="shared" si="9"/>
        <v>0</v>
      </c>
      <c r="K174" s="33" t="s">
        <v>653</v>
      </c>
      <c r="L174" s="83"/>
      <c r="M174" s="22"/>
      <c r="N174" s="3"/>
      <c r="O174" s="2"/>
      <c r="P174" s="35"/>
      <c r="Q174" s="35"/>
      <c r="R174" s="63"/>
      <c r="S174" s="3"/>
      <c r="T174" s="80">
        <f t="shared" si="10"/>
        <v>0</v>
      </c>
      <c r="U174" s="33"/>
    </row>
    <row r="175" spans="1:21" s="8" customFormat="1" ht="25.5" customHeight="1">
      <c r="A175" s="94">
        <v>113</v>
      </c>
      <c r="B175" s="30">
        <v>5825719</v>
      </c>
      <c r="C175" s="31" t="s">
        <v>347</v>
      </c>
      <c r="D175" s="4" t="s">
        <v>346</v>
      </c>
      <c r="E175" s="4" t="s">
        <v>404</v>
      </c>
      <c r="F175" s="47">
        <v>1.72</v>
      </c>
      <c r="G175" s="100" t="s">
        <v>31</v>
      </c>
      <c r="H175" s="49">
        <v>1.72</v>
      </c>
      <c r="I175" s="5"/>
      <c r="J175" s="5">
        <f t="shared" si="9"/>
        <v>0</v>
      </c>
      <c r="K175" s="33"/>
      <c r="L175" s="83"/>
      <c r="M175" s="22"/>
      <c r="N175" s="3"/>
      <c r="O175" s="3"/>
      <c r="P175" s="52"/>
      <c r="Q175" s="36"/>
      <c r="R175" s="63"/>
      <c r="S175" s="3"/>
      <c r="T175" s="80">
        <f t="shared" si="10"/>
        <v>0</v>
      </c>
      <c r="U175" s="33"/>
    </row>
    <row r="176" spans="1:21" s="8" customFormat="1" ht="25.5" customHeight="1">
      <c r="A176" s="95"/>
      <c r="B176" s="30">
        <v>5825743</v>
      </c>
      <c r="C176" s="31" t="s">
        <v>348</v>
      </c>
      <c r="D176" s="4" t="s">
        <v>346</v>
      </c>
      <c r="E176" s="4" t="s">
        <v>404</v>
      </c>
      <c r="F176" s="47">
        <v>1.72</v>
      </c>
      <c r="G176" s="103"/>
      <c r="H176" s="49">
        <v>1.72</v>
      </c>
      <c r="I176" s="5"/>
      <c r="J176" s="5">
        <f t="shared" si="9"/>
        <v>0</v>
      </c>
      <c r="K176" s="33"/>
      <c r="L176" s="83"/>
      <c r="M176" s="22"/>
      <c r="N176" s="3"/>
      <c r="O176" s="3"/>
      <c r="P176" s="52"/>
      <c r="Q176" s="36"/>
      <c r="R176" s="63"/>
      <c r="S176" s="3"/>
      <c r="T176" s="80">
        <f t="shared" si="10"/>
        <v>0</v>
      </c>
      <c r="U176" s="33"/>
    </row>
    <row r="177" spans="1:21" s="8" customFormat="1" ht="25.5" customHeight="1">
      <c r="A177" s="96"/>
      <c r="B177" s="30">
        <v>5825721</v>
      </c>
      <c r="C177" s="31" t="s">
        <v>349</v>
      </c>
      <c r="D177" s="4" t="s">
        <v>346</v>
      </c>
      <c r="E177" s="4" t="s">
        <v>404</v>
      </c>
      <c r="F177" s="47">
        <v>1.72</v>
      </c>
      <c r="G177" s="104"/>
      <c r="H177" s="49">
        <v>1.72</v>
      </c>
      <c r="I177" s="5"/>
      <c r="J177" s="5">
        <f t="shared" si="9"/>
        <v>0</v>
      </c>
      <c r="K177" s="33"/>
      <c r="L177" s="83"/>
      <c r="M177" s="22"/>
      <c r="N177" s="3"/>
      <c r="O177" s="3"/>
      <c r="P177" s="52"/>
      <c r="Q177" s="36"/>
      <c r="R177" s="63"/>
      <c r="S177" s="3"/>
      <c r="T177" s="80">
        <f t="shared" si="10"/>
        <v>0</v>
      </c>
      <c r="U177" s="33"/>
    </row>
    <row r="178" spans="1:21" s="6" customFormat="1" ht="25.5" customHeight="1">
      <c r="A178" s="23">
        <v>114</v>
      </c>
      <c r="B178" s="2">
        <v>218137</v>
      </c>
      <c r="C178" s="3" t="s">
        <v>258</v>
      </c>
      <c r="D178" s="4" t="s">
        <v>259</v>
      </c>
      <c r="E178" s="4" t="s">
        <v>260</v>
      </c>
      <c r="F178" s="46">
        <v>0.18</v>
      </c>
      <c r="G178" s="4" t="s">
        <v>97</v>
      </c>
      <c r="H178" s="16">
        <v>1.8</v>
      </c>
      <c r="I178" s="5"/>
      <c r="J178" s="5">
        <f t="shared" si="9"/>
        <v>0</v>
      </c>
      <c r="K178" s="33" t="s">
        <v>654</v>
      </c>
      <c r="L178" s="83"/>
      <c r="M178" s="22"/>
      <c r="N178" s="3"/>
      <c r="O178" s="3"/>
      <c r="P178" s="52"/>
      <c r="Q178" s="36"/>
      <c r="R178" s="63"/>
      <c r="S178" s="3"/>
      <c r="T178" s="80">
        <f t="shared" si="10"/>
        <v>0</v>
      </c>
      <c r="U178" s="33"/>
    </row>
    <row r="179" spans="1:22" s="12" customFormat="1" ht="25.5" customHeight="1">
      <c r="A179" s="22">
        <v>115</v>
      </c>
      <c r="B179" s="2">
        <v>3877338</v>
      </c>
      <c r="C179" s="3" t="s">
        <v>261</v>
      </c>
      <c r="D179" s="4" t="s">
        <v>262</v>
      </c>
      <c r="E179" s="4" t="s">
        <v>263</v>
      </c>
      <c r="F179" s="46">
        <v>4.06</v>
      </c>
      <c r="G179" s="4" t="s">
        <v>31</v>
      </c>
      <c r="H179" s="16">
        <v>4.06</v>
      </c>
      <c r="I179" s="5"/>
      <c r="J179" s="5">
        <f t="shared" si="9"/>
        <v>0</v>
      </c>
      <c r="K179" s="33" t="s">
        <v>655</v>
      </c>
      <c r="L179" s="83"/>
      <c r="M179" s="22">
        <v>5517841</v>
      </c>
      <c r="N179" s="3" t="s">
        <v>504</v>
      </c>
      <c r="O179" s="2" t="s">
        <v>154</v>
      </c>
      <c r="P179" s="35" t="s">
        <v>31</v>
      </c>
      <c r="Q179" s="55">
        <v>1.18</v>
      </c>
      <c r="R179" s="63"/>
      <c r="S179" s="7">
        <f>+R179*Q179</f>
        <v>0</v>
      </c>
      <c r="T179" s="80">
        <f t="shared" si="10"/>
        <v>0</v>
      </c>
      <c r="U179" s="33" t="str">
        <f>VLOOKUP(M:M,'[2]Modulo ordine'!$O:$W,9,FALSE)</f>
        <v>http://www2.lyreco.com/staticwebshop/pictures/images0005/200px/5517841.jpg</v>
      </c>
      <c r="V179" s="8"/>
    </row>
    <row r="180" spans="1:22" s="12" customFormat="1" ht="25.5" customHeight="1">
      <c r="A180" s="97">
        <v>116</v>
      </c>
      <c r="B180" s="9">
        <v>5517885</v>
      </c>
      <c r="C180" s="10" t="s">
        <v>264</v>
      </c>
      <c r="D180" s="100" t="s">
        <v>154</v>
      </c>
      <c r="E180" s="100" t="s">
        <v>265</v>
      </c>
      <c r="F180" s="46">
        <v>5</v>
      </c>
      <c r="G180" s="4" t="s">
        <v>31</v>
      </c>
      <c r="H180" s="16">
        <v>5</v>
      </c>
      <c r="I180" s="5"/>
      <c r="J180" s="5">
        <f t="shared" si="9"/>
        <v>0</v>
      </c>
      <c r="K180" s="33" t="s">
        <v>656</v>
      </c>
      <c r="L180" s="83"/>
      <c r="M180" s="22">
        <v>5517874</v>
      </c>
      <c r="N180" s="3" t="s">
        <v>505</v>
      </c>
      <c r="O180" s="2" t="s">
        <v>154</v>
      </c>
      <c r="P180" s="35" t="s">
        <v>31</v>
      </c>
      <c r="Q180" s="55">
        <v>1.18</v>
      </c>
      <c r="R180" s="63"/>
      <c r="S180" s="7">
        <f>+R180*Q180</f>
        <v>0</v>
      </c>
      <c r="T180" s="80">
        <f t="shared" si="10"/>
        <v>0</v>
      </c>
      <c r="U180" s="33" t="str">
        <f>VLOOKUP(M:M,'[2]Modulo ordine'!$O:$W,9,FALSE)</f>
        <v>http://www2.lyreco.com/staticwebshop/pictures/images0005/200px/5517874.jpg</v>
      </c>
      <c r="V180" s="8"/>
    </row>
    <row r="181" spans="1:22" s="12" customFormat="1" ht="25.5" customHeight="1">
      <c r="A181" s="98"/>
      <c r="B181" s="9">
        <v>5517908</v>
      </c>
      <c r="C181" s="10" t="s">
        <v>266</v>
      </c>
      <c r="D181" s="101"/>
      <c r="E181" s="101"/>
      <c r="F181" s="46">
        <v>5</v>
      </c>
      <c r="G181" s="4" t="s">
        <v>31</v>
      </c>
      <c r="H181" s="16">
        <v>5</v>
      </c>
      <c r="I181" s="5"/>
      <c r="J181" s="5">
        <f t="shared" si="9"/>
        <v>0</v>
      </c>
      <c r="K181" s="33" t="s">
        <v>657</v>
      </c>
      <c r="L181" s="83"/>
      <c r="M181" s="22">
        <v>5517839</v>
      </c>
      <c r="N181" s="3" t="s">
        <v>506</v>
      </c>
      <c r="O181" s="2" t="s">
        <v>154</v>
      </c>
      <c r="P181" s="35" t="s">
        <v>31</v>
      </c>
      <c r="Q181" s="55">
        <v>1.18</v>
      </c>
      <c r="R181" s="63"/>
      <c r="S181" s="7">
        <f>+R181*Q181</f>
        <v>0</v>
      </c>
      <c r="T181" s="80">
        <f t="shared" si="10"/>
        <v>0</v>
      </c>
      <c r="U181" s="33" t="str">
        <f>VLOOKUP(M:M,'[2]Modulo ordine'!$O:$W,9,FALSE)</f>
        <v>http://www2.lyreco.com/staticwebshop/pictures/images0005/200px/5517839.jpg</v>
      </c>
      <c r="V181" s="8"/>
    </row>
    <row r="182" spans="1:22" s="12" customFormat="1" ht="25.5" customHeight="1">
      <c r="A182" s="99"/>
      <c r="B182" s="9">
        <v>5517896</v>
      </c>
      <c r="C182" s="10" t="s">
        <v>267</v>
      </c>
      <c r="D182" s="102"/>
      <c r="E182" s="102"/>
      <c r="F182" s="46">
        <v>5</v>
      </c>
      <c r="G182" s="4" t="s">
        <v>31</v>
      </c>
      <c r="H182" s="16">
        <v>5</v>
      </c>
      <c r="I182" s="5"/>
      <c r="J182" s="5">
        <f t="shared" si="9"/>
        <v>0</v>
      </c>
      <c r="K182" s="33" t="s">
        <v>658</v>
      </c>
      <c r="L182" s="83"/>
      <c r="M182" s="22">
        <v>5517841</v>
      </c>
      <c r="N182" s="3" t="s">
        <v>504</v>
      </c>
      <c r="O182" s="2" t="s">
        <v>154</v>
      </c>
      <c r="P182" s="35" t="s">
        <v>31</v>
      </c>
      <c r="Q182" s="55">
        <v>1.18</v>
      </c>
      <c r="R182" s="63"/>
      <c r="S182" s="7">
        <f>+R182*Q182</f>
        <v>0</v>
      </c>
      <c r="T182" s="80">
        <f t="shared" si="10"/>
        <v>0</v>
      </c>
      <c r="U182" s="33" t="str">
        <f>VLOOKUP(M:M,'[2]Modulo ordine'!$O:$W,9,FALSE)</f>
        <v>http://www2.lyreco.com/staticwebshop/pictures/images0005/200px/5517841.jpg</v>
      </c>
      <c r="V182" s="8"/>
    </row>
    <row r="183" spans="1:21" s="8" customFormat="1" ht="25.5" customHeight="1">
      <c r="A183" s="94">
        <v>117</v>
      </c>
      <c r="B183" s="2">
        <v>5928874</v>
      </c>
      <c r="C183" s="3" t="s">
        <v>16</v>
      </c>
      <c r="D183" s="100" t="s">
        <v>154</v>
      </c>
      <c r="E183" s="100" t="s">
        <v>268</v>
      </c>
      <c r="F183" s="47">
        <v>3.11</v>
      </c>
      <c r="G183" s="100" t="s">
        <v>31</v>
      </c>
      <c r="H183" s="16">
        <v>3.11</v>
      </c>
      <c r="I183" s="5"/>
      <c r="J183" s="5">
        <f t="shared" si="9"/>
        <v>0</v>
      </c>
      <c r="K183" s="33"/>
      <c r="L183" s="83"/>
      <c r="M183" s="22"/>
      <c r="N183" s="3"/>
      <c r="O183" s="3"/>
      <c r="P183" s="52"/>
      <c r="Q183" s="36"/>
      <c r="R183" s="63"/>
      <c r="S183" s="3"/>
      <c r="T183" s="80">
        <f t="shared" si="10"/>
        <v>0</v>
      </c>
      <c r="U183" s="33"/>
    </row>
    <row r="184" spans="1:21" s="8" customFormat="1" ht="25.5" customHeight="1">
      <c r="A184" s="96"/>
      <c r="B184" s="2">
        <v>5955079</v>
      </c>
      <c r="C184" s="3" t="s">
        <v>343</v>
      </c>
      <c r="D184" s="102"/>
      <c r="E184" s="102"/>
      <c r="F184" s="47">
        <v>3.11</v>
      </c>
      <c r="G184" s="104"/>
      <c r="H184" s="16">
        <v>3.11</v>
      </c>
      <c r="I184" s="5"/>
      <c r="J184" s="5">
        <f t="shared" si="9"/>
        <v>0</v>
      </c>
      <c r="K184" s="33"/>
      <c r="L184" s="83"/>
      <c r="M184" s="22"/>
      <c r="N184" s="3"/>
      <c r="O184" s="3"/>
      <c r="P184" s="52"/>
      <c r="Q184" s="36"/>
      <c r="R184" s="63"/>
      <c r="S184" s="3"/>
      <c r="T184" s="80">
        <f t="shared" si="10"/>
        <v>0</v>
      </c>
      <c r="U184" s="33"/>
    </row>
    <row r="185" spans="1:22" s="12" customFormat="1" ht="25.5" customHeight="1">
      <c r="A185" s="97">
        <v>118</v>
      </c>
      <c r="B185" s="2">
        <v>1288421</v>
      </c>
      <c r="C185" s="10" t="s">
        <v>269</v>
      </c>
      <c r="D185" s="61" t="s">
        <v>63</v>
      </c>
      <c r="E185" s="4" t="s">
        <v>270</v>
      </c>
      <c r="F185" s="47">
        <v>1.21</v>
      </c>
      <c r="G185" s="4" t="s">
        <v>359</v>
      </c>
      <c r="H185" s="16">
        <v>6.05</v>
      </c>
      <c r="I185" s="5"/>
      <c r="J185" s="5">
        <f t="shared" si="9"/>
        <v>0</v>
      </c>
      <c r="K185" s="33" t="s">
        <v>659</v>
      </c>
      <c r="L185" s="83"/>
      <c r="M185" s="22">
        <v>5517839</v>
      </c>
      <c r="N185" s="3" t="s">
        <v>506</v>
      </c>
      <c r="O185" s="2" t="s">
        <v>154</v>
      </c>
      <c r="P185" s="35" t="s">
        <v>31</v>
      </c>
      <c r="Q185" s="55">
        <v>1.18</v>
      </c>
      <c r="R185" s="63"/>
      <c r="S185" s="7">
        <f>+R185*Q185</f>
        <v>0</v>
      </c>
      <c r="T185" s="80">
        <f t="shared" si="10"/>
        <v>0</v>
      </c>
      <c r="U185" s="33" t="str">
        <f>VLOOKUP(M:M,'[2]Modulo ordine'!$O:$W,9,FALSE)</f>
        <v>http://www2.lyreco.com/staticwebshop/pictures/images0005/200px/5517839.jpg</v>
      </c>
      <c r="V185" s="8"/>
    </row>
    <row r="186" spans="1:22" s="12" customFormat="1" ht="25.5" customHeight="1">
      <c r="A186" s="98"/>
      <c r="B186" s="2">
        <v>220272</v>
      </c>
      <c r="C186" s="10" t="s">
        <v>317</v>
      </c>
      <c r="D186" s="61" t="s">
        <v>63</v>
      </c>
      <c r="E186" s="4" t="s">
        <v>270</v>
      </c>
      <c r="F186" s="47">
        <v>1.21</v>
      </c>
      <c r="G186" s="4" t="s">
        <v>359</v>
      </c>
      <c r="H186" s="16">
        <v>6.05</v>
      </c>
      <c r="I186" s="5"/>
      <c r="J186" s="5">
        <f t="shared" si="9"/>
        <v>0</v>
      </c>
      <c r="K186" s="33" t="s">
        <v>660</v>
      </c>
      <c r="L186" s="83"/>
      <c r="M186" s="22">
        <v>5517943</v>
      </c>
      <c r="N186" s="3" t="s">
        <v>507</v>
      </c>
      <c r="O186" s="2" t="s">
        <v>384</v>
      </c>
      <c r="P186" s="35" t="s">
        <v>359</v>
      </c>
      <c r="Q186" s="55">
        <v>5.8999999999999995</v>
      </c>
      <c r="R186" s="63"/>
      <c r="S186" s="7">
        <f>+R186*Q186</f>
        <v>0</v>
      </c>
      <c r="T186" s="80">
        <f t="shared" si="10"/>
        <v>0</v>
      </c>
      <c r="U186" s="33" t="str">
        <f>VLOOKUP(M:M,'[2]Modulo ordine'!$O:$W,9,FALSE)</f>
        <v>http://www2.lyreco.com/staticwebshop/pictures/images0005/200px/5517943.jpg</v>
      </c>
      <c r="V186" s="8"/>
    </row>
    <row r="187" spans="1:22" s="12" customFormat="1" ht="25.5" customHeight="1">
      <c r="A187" s="98"/>
      <c r="B187" s="2">
        <v>220237</v>
      </c>
      <c r="C187" s="10" t="s">
        <v>318</v>
      </c>
      <c r="D187" s="61" t="s">
        <v>63</v>
      </c>
      <c r="E187" s="4" t="s">
        <v>270</v>
      </c>
      <c r="F187" s="47">
        <v>1.21</v>
      </c>
      <c r="G187" s="4" t="s">
        <v>359</v>
      </c>
      <c r="H187" s="16">
        <v>6.05</v>
      </c>
      <c r="I187" s="5"/>
      <c r="J187" s="5">
        <f t="shared" si="9"/>
        <v>0</v>
      </c>
      <c r="K187" s="33" t="s">
        <v>661</v>
      </c>
      <c r="L187" s="83"/>
      <c r="M187" s="22">
        <v>3480703</v>
      </c>
      <c r="N187" s="3" t="s">
        <v>508</v>
      </c>
      <c r="O187" s="2" t="s">
        <v>35</v>
      </c>
      <c r="P187" s="35" t="s">
        <v>31</v>
      </c>
      <c r="Q187" s="55">
        <v>1.18</v>
      </c>
      <c r="R187" s="63"/>
      <c r="S187" s="7">
        <f>+R187*Q187</f>
        <v>0</v>
      </c>
      <c r="T187" s="80">
        <f t="shared" si="10"/>
        <v>0</v>
      </c>
      <c r="U187" s="33" t="str">
        <f>VLOOKUP(M:M,'[2]Modulo ordine'!$O:$W,9,FALSE)</f>
        <v>http://www2.lyreco.com/staticwebshop/pictures/images/200px/3480703.jpg</v>
      </c>
      <c r="V187" s="8"/>
    </row>
    <row r="188" spans="1:22" s="12" customFormat="1" ht="25.5" customHeight="1">
      <c r="A188" s="99"/>
      <c r="B188" s="2">
        <v>231849</v>
      </c>
      <c r="C188" s="10" t="s">
        <v>319</v>
      </c>
      <c r="D188" s="61" t="s">
        <v>63</v>
      </c>
      <c r="E188" s="4" t="s">
        <v>270</v>
      </c>
      <c r="F188" s="47">
        <v>1.21</v>
      </c>
      <c r="G188" s="4" t="s">
        <v>359</v>
      </c>
      <c r="H188" s="16">
        <v>6.05</v>
      </c>
      <c r="I188" s="5"/>
      <c r="J188" s="5">
        <f t="shared" si="9"/>
        <v>0</v>
      </c>
      <c r="K188" s="33" t="s">
        <v>662</v>
      </c>
      <c r="L188" s="83"/>
      <c r="M188" s="22">
        <v>3480747</v>
      </c>
      <c r="N188" s="3" t="s">
        <v>509</v>
      </c>
      <c r="O188" s="2" t="s">
        <v>35</v>
      </c>
      <c r="P188" s="35" t="s">
        <v>31</v>
      </c>
      <c r="Q188" s="55">
        <v>1.18</v>
      </c>
      <c r="R188" s="63"/>
      <c r="S188" s="7">
        <f>+R188*Q188</f>
        <v>0</v>
      </c>
      <c r="T188" s="80">
        <f t="shared" si="10"/>
        <v>0</v>
      </c>
      <c r="U188" s="33" t="str">
        <f>VLOOKUP(M:M,'[2]Modulo ordine'!$O:$W,9,FALSE)</f>
        <v>http://www2.lyreco.com/staticwebshop/pictures/images/200px/3480747.jpg</v>
      </c>
      <c r="V188" s="8"/>
    </row>
    <row r="189" spans="1:21" s="6" customFormat="1" ht="25.5" customHeight="1">
      <c r="A189" s="23">
        <v>119</v>
      </c>
      <c r="B189" s="2">
        <v>4891312</v>
      </c>
      <c r="C189" s="3" t="s">
        <v>271</v>
      </c>
      <c r="D189" s="4" t="s">
        <v>135</v>
      </c>
      <c r="E189" s="4" t="s">
        <v>272</v>
      </c>
      <c r="F189" s="46">
        <v>4.54</v>
      </c>
      <c r="G189" s="4" t="s">
        <v>31</v>
      </c>
      <c r="H189" s="16">
        <v>4.54</v>
      </c>
      <c r="I189" s="5"/>
      <c r="J189" s="5">
        <f t="shared" si="9"/>
        <v>0</v>
      </c>
      <c r="K189" s="33" t="s">
        <v>663</v>
      </c>
      <c r="L189" s="83"/>
      <c r="M189" s="22"/>
      <c r="N189" s="3"/>
      <c r="O189" s="3"/>
      <c r="P189" s="52"/>
      <c r="Q189" s="36"/>
      <c r="R189" s="63"/>
      <c r="S189" s="3"/>
      <c r="T189" s="80">
        <f t="shared" si="10"/>
        <v>0</v>
      </c>
      <c r="U189" s="33"/>
    </row>
    <row r="190" spans="1:22" s="6" customFormat="1" ht="25.5" customHeight="1">
      <c r="A190" s="23">
        <v>120</v>
      </c>
      <c r="B190" s="2">
        <v>2810423</v>
      </c>
      <c r="C190" s="78" t="s">
        <v>422</v>
      </c>
      <c r="D190" s="4" t="s">
        <v>273</v>
      </c>
      <c r="E190" s="4">
        <v>5933907</v>
      </c>
      <c r="F190" s="46">
        <v>2.72</v>
      </c>
      <c r="G190" s="4" t="s">
        <v>31</v>
      </c>
      <c r="H190" s="16">
        <v>2.72</v>
      </c>
      <c r="I190" s="5"/>
      <c r="J190" s="5">
        <f t="shared" si="9"/>
        <v>0</v>
      </c>
      <c r="K190" s="33" t="s">
        <v>664</v>
      </c>
      <c r="L190" s="83"/>
      <c r="M190" s="22">
        <v>182827</v>
      </c>
      <c r="N190" s="3" t="s">
        <v>510</v>
      </c>
      <c r="O190" s="2" t="s">
        <v>39</v>
      </c>
      <c r="P190" s="35" t="s">
        <v>31</v>
      </c>
      <c r="Q190" s="55">
        <v>0.9</v>
      </c>
      <c r="R190" s="63"/>
      <c r="S190" s="7">
        <f aca="true" t="shared" si="12" ref="S190:S200">+R190*Q190</f>
        <v>0</v>
      </c>
      <c r="T190" s="80">
        <f t="shared" si="10"/>
        <v>0</v>
      </c>
      <c r="U190" s="33" t="str">
        <f>VLOOKUP(M:M,'[2]Modulo ordine'!$O:$W,9,FALSE)</f>
        <v>http://www2.lyreco.com/staticwebshop/pictures/images/200px/182827.jpg</v>
      </c>
      <c r="V190" s="8"/>
    </row>
    <row r="191" spans="1:21" s="6" customFormat="1" ht="25.5" customHeight="1">
      <c r="A191" s="23">
        <v>121</v>
      </c>
      <c r="B191" s="2">
        <v>5840107</v>
      </c>
      <c r="C191" s="10" t="s">
        <v>415</v>
      </c>
      <c r="D191" s="4" t="s">
        <v>39</v>
      </c>
      <c r="E191" s="4" t="s">
        <v>408</v>
      </c>
      <c r="F191" s="46">
        <v>0.37</v>
      </c>
      <c r="G191" s="4" t="s">
        <v>31</v>
      </c>
      <c r="H191" s="16">
        <v>0.37</v>
      </c>
      <c r="I191" s="5"/>
      <c r="J191" s="5">
        <f t="shared" si="9"/>
        <v>0</v>
      </c>
      <c r="K191" s="33"/>
      <c r="L191" s="83"/>
      <c r="M191" s="89"/>
      <c r="N191" s="3"/>
      <c r="O191" s="2"/>
      <c r="P191" s="35"/>
      <c r="Q191" s="55"/>
      <c r="R191" s="63"/>
      <c r="S191" s="7">
        <f t="shared" si="12"/>
        <v>0</v>
      </c>
      <c r="T191" s="80">
        <f t="shared" si="10"/>
        <v>0</v>
      </c>
      <c r="U191" s="33"/>
    </row>
    <row r="192" spans="1:21" s="8" customFormat="1" ht="25.5" customHeight="1">
      <c r="A192" s="23">
        <v>122</v>
      </c>
      <c r="B192" s="2">
        <v>5928908</v>
      </c>
      <c r="C192" s="3" t="s">
        <v>17</v>
      </c>
      <c r="D192" s="4" t="s">
        <v>274</v>
      </c>
      <c r="E192" s="4" t="s">
        <v>275</v>
      </c>
      <c r="F192" s="46">
        <v>1.22</v>
      </c>
      <c r="G192" s="4" t="s">
        <v>31</v>
      </c>
      <c r="H192" s="16">
        <v>1.22</v>
      </c>
      <c r="I192" s="5"/>
      <c r="J192" s="5">
        <f t="shared" si="9"/>
        <v>0</v>
      </c>
      <c r="K192" s="33"/>
      <c r="L192" s="83"/>
      <c r="M192" s="22">
        <v>228154</v>
      </c>
      <c r="N192" s="3" t="s">
        <v>511</v>
      </c>
      <c r="O192" s="2" t="s">
        <v>385</v>
      </c>
      <c r="P192" s="35" t="s">
        <v>31</v>
      </c>
      <c r="Q192" s="55">
        <v>1.08</v>
      </c>
      <c r="R192" s="63"/>
      <c r="S192" s="7">
        <f t="shared" si="12"/>
        <v>0</v>
      </c>
      <c r="T192" s="80">
        <f t="shared" si="10"/>
        <v>0</v>
      </c>
      <c r="U192" s="33" t="str">
        <f>VLOOKUP(M:M,'[2]Modulo ordine'!$O:$W,9,FALSE)</f>
        <v>http://www2.lyreco.com/staticwebshop/pictures/images/200px/228154.jpg</v>
      </c>
    </row>
    <row r="193" spans="1:21" s="12" customFormat="1" ht="25.5" customHeight="1">
      <c r="A193" s="97">
        <v>123</v>
      </c>
      <c r="B193" s="2">
        <v>5781477</v>
      </c>
      <c r="C193" s="10" t="s">
        <v>416</v>
      </c>
      <c r="D193" s="61" t="s">
        <v>39</v>
      </c>
      <c r="E193" s="4" t="s">
        <v>404</v>
      </c>
      <c r="F193" s="46">
        <v>1.04</v>
      </c>
      <c r="G193" s="4" t="s">
        <v>31</v>
      </c>
      <c r="H193" s="16">
        <v>1.04</v>
      </c>
      <c r="I193" s="5"/>
      <c r="J193" s="5">
        <f t="shared" si="9"/>
        <v>0</v>
      </c>
      <c r="K193" s="33"/>
      <c r="L193" s="83"/>
      <c r="M193" s="22"/>
      <c r="N193" s="3"/>
      <c r="O193" s="2"/>
      <c r="P193" s="35"/>
      <c r="Q193" s="55"/>
      <c r="R193" s="63"/>
      <c r="S193" s="7">
        <f t="shared" si="12"/>
        <v>0</v>
      </c>
      <c r="T193" s="80">
        <f t="shared" si="10"/>
        <v>0</v>
      </c>
      <c r="U193" s="33"/>
    </row>
    <row r="194" spans="1:21" s="12" customFormat="1" ht="25.5" customHeight="1">
      <c r="A194" s="98"/>
      <c r="B194" s="2">
        <v>5773479</v>
      </c>
      <c r="C194" s="10" t="s">
        <v>417</v>
      </c>
      <c r="D194" s="61" t="s">
        <v>39</v>
      </c>
      <c r="E194" s="4" t="s">
        <v>404</v>
      </c>
      <c r="F194" s="46">
        <v>1.04</v>
      </c>
      <c r="G194" s="4" t="s">
        <v>31</v>
      </c>
      <c r="H194" s="16">
        <v>1.04</v>
      </c>
      <c r="I194" s="5"/>
      <c r="J194" s="5">
        <f t="shared" si="9"/>
        <v>0</v>
      </c>
      <c r="K194" s="33" t="s">
        <v>665</v>
      </c>
      <c r="L194" s="83"/>
      <c r="M194" s="22"/>
      <c r="N194" s="3"/>
      <c r="O194" s="2"/>
      <c r="P194" s="35"/>
      <c r="Q194" s="55"/>
      <c r="R194" s="63"/>
      <c r="S194" s="7">
        <f t="shared" si="12"/>
        <v>0</v>
      </c>
      <c r="T194" s="80">
        <f t="shared" si="10"/>
        <v>0</v>
      </c>
      <c r="U194" s="33"/>
    </row>
    <row r="195" spans="1:21" s="12" customFormat="1" ht="25.5" customHeight="1">
      <c r="A195" s="99"/>
      <c r="B195" s="2">
        <v>5773468</v>
      </c>
      <c r="C195" s="10" t="s">
        <v>418</v>
      </c>
      <c r="D195" s="61" t="s">
        <v>39</v>
      </c>
      <c r="E195" s="4" t="s">
        <v>404</v>
      </c>
      <c r="F195" s="46">
        <v>1.04</v>
      </c>
      <c r="G195" s="4" t="s">
        <v>31</v>
      </c>
      <c r="H195" s="16">
        <v>1.04</v>
      </c>
      <c r="I195" s="5"/>
      <c r="J195" s="5">
        <f aca="true" t="shared" si="13" ref="J195:J217">H195*I195</f>
        <v>0</v>
      </c>
      <c r="K195" s="33" t="s">
        <v>666</v>
      </c>
      <c r="L195" s="83"/>
      <c r="M195" s="22"/>
      <c r="N195" s="3"/>
      <c r="O195" s="2"/>
      <c r="P195" s="35"/>
      <c r="Q195" s="55"/>
      <c r="R195" s="63"/>
      <c r="S195" s="7">
        <f t="shared" si="12"/>
        <v>0</v>
      </c>
      <c r="T195" s="80">
        <f aca="true" t="shared" si="14" ref="T195:T217">+S195+J195</f>
        <v>0</v>
      </c>
      <c r="U195" s="33"/>
    </row>
    <row r="196" spans="1:22" s="6" customFormat="1" ht="25.5" customHeight="1">
      <c r="A196" s="41">
        <v>124</v>
      </c>
      <c r="B196" s="2">
        <v>3771572</v>
      </c>
      <c r="C196" s="3" t="s">
        <v>276</v>
      </c>
      <c r="D196" s="4" t="s">
        <v>129</v>
      </c>
      <c r="E196" s="4" t="s">
        <v>277</v>
      </c>
      <c r="F196" s="46">
        <v>0.34</v>
      </c>
      <c r="G196" s="4" t="s">
        <v>409</v>
      </c>
      <c r="H196" s="16">
        <f>F196*24</f>
        <v>8.16</v>
      </c>
      <c r="I196" s="5"/>
      <c r="J196" s="5">
        <f t="shared" si="13"/>
        <v>0</v>
      </c>
      <c r="K196" s="33" t="s">
        <v>667</v>
      </c>
      <c r="L196" s="83"/>
      <c r="M196" s="22">
        <v>3893059</v>
      </c>
      <c r="N196" s="3" t="s">
        <v>512</v>
      </c>
      <c r="O196" s="2" t="s">
        <v>39</v>
      </c>
      <c r="P196" s="35" t="s">
        <v>321</v>
      </c>
      <c r="Q196" s="55">
        <v>2.8</v>
      </c>
      <c r="R196" s="63"/>
      <c r="S196" s="7">
        <f t="shared" si="12"/>
        <v>0</v>
      </c>
      <c r="T196" s="80">
        <f t="shared" si="14"/>
        <v>0</v>
      </c>
      <c r="U196" s="33" t="str">
        <f>VLOOKUP(M:M,'[2]Modulo ordine'!$O:$W,9,FALSE)</f>
        <v>http://www2.lyreco.com/staticwebshop/pictures/images/200px/3893059.jpg</v>
      </c>
      <c r="V196" s="8"/>
    </row>
    <row r="197" spans="1:22" s="6" customFormat="1" ht="25.5" customHeight="1">
      <c r="A197" s="41">
        <v>125</v>
      </c>
      <c r="B197" s="2">
        <v>3771606</v>
      </c>
      <c r="C197" s="3" t="s">
        <v>278</v>
      </c>
      <c r="D197" s="4" t="s">
        <v>129</v>
      </c>
      <c r="E197" s="4" t="s">
        <v>279</v>
      </c>
      <c r="F197" s="46">
        <v>0.94</v>
      </c>
      <c r="G197" s="4" t="s">
        <v>410</v>
      </c>
      <c r="H197" s="16">
        <f>F197*16</f>
        <v>15.04</v>
      </c>
      <c r="I197" s="5"/>
      <c r="J197" s="5">
        <f t="shared" si="13"/>
        <v>0</v>
      </c>
      <c r="K197" s="33" t="s">
        <v>668</v>
      </c>
      <c r="L197" s="83"/>
      <c r="M197" s="22">
        <v>3893015</v>
      </c>
      <c r="N197" s="3" t="s">
        <v>513</v>
      </c>
      <c r="O197" s="2" t="s">
        <v>39</v>
      </c>
      <c r="P197" s="35" t="s">
        <v>321</v>
      </c>
      <c r="Q197" s="55">
        <v>4.8</v>
      </c>
      <c r="R197" s="63"/>
      <c r="S197" s="7">
        <f t="shared" si="12"/>
        <v>0</v>
      </c>
      <c r="T197" s="80">
        <f t="shared" si="14"/>
        <v>0</v>
      </c>
      <c r="U197" s="33" t="str">
        <f>VLOOKUP(M:M,'[2]Modulo ordine'!$O:$W,9,FALSE)</f>
        <v>http://www2.lyreco.com/staticwebshop/pictures/images/200px/3893015.jpg</v>
      </c>
      <c r="V197" s="8"/>
    </row>
    <row r="198" spans="1:22" s="6" customFormat="1" ht="25.5" customHeight="1">
      <c r="A198" s="41">
        <v>126</v>
      </c>
      <c r="B198" s="2">
        <v>3771594</v>
      </c>
      <c r="C198" s="3" t="s">
        <v>280</v>
      </c>
      <c r="D198" s="4" t="s">
        <v>129</v>
      </c>
      <c r="E198" s="4" t="s">
        <v>281</v>
      </c>
      <c r="F198" s="46">
        <v>0.71</v>
      </c>
      <c r="G198" s="4" t="s">
        <v>410</v>
      </c>
      <c r="H198" s="16">
        <v>11.36</v>
      </c>
      <c r="I198" s="5"/>
      <c r="J198" s="5">
        <f t="shared" si="13"/>
        <v>0</v>
      </c>
      <c r="K198" s="33" t="s">
        <v>669</v>
      </c>
      <c r="L198" s="83"/>
      <c r="M198" s="22">
        <v>3892978</v>
      </c>
      <c r="N198" s="3" t="s">
        <v>514</v>
      </c>
      <c r="O198" s="2" t="s">
        <v>39</v>
      </c>
      <c r="P198" s="35" t="s">
        <v>321</v>
      </c>
      <c r="Q198" s="55">
        <v>4.2</v>
      </c>
      <c r="R198" s="63"/>
      <c r="S198" s="7">
        <f t="shared" si="12"/>
        <v>0</v>
      </c>
      <c r="T198" s="80">
        <f t="shared" si="14"/>
        <v>0</v>
      </c>
      <c r="U198" s="33" t="str">
        <f>VLOOKUP(M:M,'[2]Modulo ordine'!$O:$W,9,FALSE)</f>
        <v>http://www2.lyreco.com/staticwebshop/pictures/images/200px/3892978.jpg</v>
      </c>
      <c r="V198" s="8"/>
    </row>
    <row r="199" spans="1:22" s="6" customFormat="1" ht="25.5" customHeight="1">
      <c r="A199" s="41">
        <v>127</v>
      </c>
      <c r="B199" s="9">
        <v>3345604</v>
      </c>
      <c r="C199" s="10" t="s">
        <v>282</v>
      </c>
      <c r="D199" s="4" t="s">
        <v>48</v>
      </c>
      <c r="E199" s="4" t="s">
        <v>283</v>
      </c>
      <c r="F199" s="46">
        <v>0.02</v>
      </c>
      <c r="G199" s="4" t="s">
        <v>352</v>
      </c>
      <c r="H199" s="16">
        <v>10</v>
      </c>
      <c r="I199" s="11"/>
      <c r="J199" s="11">
        <f t="shared" si="13"/>
        <v>0</v>
      </c>
      <c r="K199" s="33" t="s">
        <v>670</v>
      </c>
      <c r="L199" s="83"/>
      <c r="M199" s="22">
        <v>229864</v>
      </c>
      <c r="N199" s="3" t="s">
        <v>51</v>
      </c>
      <c r="O199" s="2" t="s">
        <v>377</v>
      </c>
      <c r="P199" s="35" t="s">
        <v>352</v>
      </c>
      <c r="Q199" s="55">
        <v>9.9</v>
      </c>
      <c r="R199" s="63"/>
      <c r="S199" s="7">
        <f t="shared" si="12"/>
        <v>0</v>
      </c>
      <c r="T199" s="80">
        <f t="shared" si="14"/>
        <v>0</v>
      </c>
      <c r="U199" s="33" t="str">
        <f>VLOOKUP(M:M,'[2]Modulo ordine'!$O:$W,9,FALSE)</f>
        <v>http://www2.lyreco.com/staticwebshop/pictures/images0005/200px/229864.jpg</v>
      </c>
      <c r="V199" s="8"/>
    </row>
    <row r="200" spans="1:22" s="6" customFormat="1" ht="25.5" customHeight="1">
      <c r="A200" s="41">
        <v>128</v>
      </c>
      <c r="B200" s="9">
        <v>3345648</v>
      </c>
      <c r="C200" s="10" t="s">
        <v>284</v>
      </c>
      <c r="D200" s="4" t="s">
        <v>48</v>
      </c>
      <c r="E200" s="4" t="s">
        <v>285</v>
      </c>
      <c r="F200" s="46">
        <v>0.03</v>
      </c>
      <c r="G200" s="4" t="s">
        <v>352</v>
      </c>
      <c r="H200" s="16">
        <v>15</v>
      </c>
      <c r="I200" s="11"/>
      <c r="J200" s="11">
        <f t="shared" si="13"/>
        <v>0</v>
      </c>
      <c r="K200" s="33" t="s">
        <v>671</v>
      </c>
      <c r="L200" s="83"/>
      <c r="M200" s="22">
        <v>5774462</v>
      </c>
      <c r="N200" s="3" t="s">
        <v>515</v>
      </c>
      <c r="O200" s="2" t="s">
        <v>377</v>
      </c>
      <c r="P200" s="35" t="s">
        <v>352</v>
      </c>
      <c r="Q200" s="55">
        <v>13.98</v>
      </c>
      <c r="R200" s="63"/>
      <c r="S200" s="7">
        <f t="shared" si="12"/>
        <v>0</v>
      </c>
      <c r="T200" s="80">
        <f t="shared" si="14"/>
        <v>0</v>
      </c>
      <c r="U200" s="33"/>
      <c r="V200" s="8"/>
    </row>
    <row r="201" spans="1:21" s="6" customFormat="1" ht="25.5" customHeight="1">
      <c r="A201" s="41">
        <v>129</v>
      </c>
      <c r="B201" s="2">
        <v>6062344</v>
      </c>
      <c r="C201" s="3" t="s">
        <v>434</v>
      </c>
      <c r="D201" s="4" t="str">
        <f>VLOOKUP(B:B,'[1]Foglio1'!$J:$L,3,FALSE)</f>
        <v>BLASETTI</v>
      </c>
      <c r="E201" s="4" t="str">
        <f>VLOOKUP(B:B,'[1]Foglio1'!$J:$M,4,FALSE)</f>
        <v>SPRINT</v>
      </c>
      <c r="F201" s="46">
        <v>0.01</v>
      </c>
      <c r="G201" s="4" t="s">
        <v>53</v>
      </c>
      <c r="H201" s="16">
        <v>5</v>
      </c>
      <c r="I201" s="5"/>
      <c r="J201" s="5">
        <f t="shared" si="13"/>
        <v>0</v>
      </c>
      <c r="K201" s="33"/>
      <c r="L201" s="83"/>
      <c r="M201" s="22"/>
      <c r="N201" s="3"/>
      <c r="O201" s="3"/>
      <c r="P201" s="52"/>
      <c r="Q201" s="36"/>
      <c r="R201" s="63"/>
      <c r="S201" s="3"/>
      <c r="T201" s="80">
        <f t="shared" si="14"/>
        <v>0</v>
      </c>
      <c r="U201" s="33"/>
    </row>
    <row r="202" spans="1:21" s="6" customFormat="1" ht="25.5" customHeight="1">
      <c r="A202" s="41">
        <v>130</v>
      </c>
      <c r="B202" s="2">
        <v>114776</v>
      </c>
      <c r="C202" s="3" t="s">
        <v>286</v>
      </c>
      <c r="D202" s="4" t="s">
        <v>35</v>
      </c>
      <c r="E202" s="4" t="s">
        <v>287</v>
      </c>
      <c r="F202" s="46">
        <v>0.06</v>
      </c>
      <c r="G202" s="4" t="s">
        <v>94</v>
      </c>
      <c r="H202" s="16">
        <v>6</v>
      </c>
      <c r="I202" s="5"/>
      <c r="J202" s="5">
        <f t="shared" si="13"/>
        <v>0</v>
      </c>
      <c r="K202" s="33" t="s">
        <v>672</v>
      </c>
      <c r="L202" s="83"/>
      <c r="M202" s="22"/>
      <c r="N202" s="3"/>
      <c r="O202" s="3"/>
      <c r="P202" s="52"/>
      <c r="Q202" s="36"/>
      <c r="R202" s="63"/>
      <c r="S202" s="3"/>
      <c r="T202" s="80">
        <f t="shared" si="14"/>
        <v>0</v>
      </c>
      <c r="U202" s="33"/>
    </row>
    <row r="203" spans="1:22" s="6" customFormat="1" ht="25.5" customHeight="1">
      <c r="A203" s="41">
        <v>131</v>
      </c>
      <c r="B203" s="2">
        <v>4157224</v>
      </c>
      <c r="C203" s="3" t="s">
        <v>288</v>
      </c>
      <c r="D203" s="4" t="s">
        <v>35</v>
      </c>
      <c r="E203" s="4" t="s">
        <v>287</v>
      </c>
      <c r="F203" s="46">
        <v>0.39</v>
      </c>
      <c r="G203" s="4" t="s">
        <v>97</v>
      </c>
      <c r="H203" s="16">
        <v>0.39</v>
      </c>
      <c r="I203" s="5"/>
      <c r="J203" s="5">
        <f t="shared" si="13"/>
        <v>0</v>
      </c>
      <c r="K203" s="33" t="s">
        <v>673</v>
      </c>
      <c r="L203" s="83"/>
      <c r="M203" s="22">
        <v>318714</v>
      </c>
      <c r="N203" s="3" t="s">
        <v>446</v>
      </c>
      <c r="O203" s="2" t="s">
        <v>39</v>
      </c>
      <c r="P203" s="35" t="s">
        <v>320</v>
      </c>
      <c r="Q203" s="55">
        <v>3.2</v>
      </c>
      <c r="R203" s="63"/>
      <c r="S203" s="7">
        <f>+R203*Q203</f>
        <v>0</v>
      </c>
      <c r="T203" s="80">
        <f t="shared" si="14"/>
        <v>0</v>
      </c>
      <c r="U203" s="33" t="str">
        <f>VLOOKUP(M:M,'[2]Modulo ordine'!$O:$W,9,FALSE)</f>
        <v>http://www2.lyreco.com/staticwebshop/pictures/images/200px/318714.jpg</v>
      </c>
      <c r="V203" s="8"/>
    </row>
    <row r="204" spans="1:21" s="6" customFormat="1" ht="25.5" customHeight="1">
      <c r="A204" s="41">
        <v>132</v>
      </c>
      <c r="B204" s="2">
        <v>139921</v>
      </c>
      <c r="C204" s="3" t="s">
        <v>289</v>
      </c>
      <c r="D204" s="4" t="s">
        <v>290</v>
      </c>
      <c r="E204" s="4" t="s">
        <v>291</v>
      </c>
      <c r="F204" s="46">
        <v>0.35</v>
      </c>
      <c r="G204" s="4" t="s">
        <v>31</v>
      </c>
      <c r="H204" s="16">
        <v>0.35</v>
      </c>
      <c r="I204" s="5"/>
      <c r="J204" s="5">
        <f t="shared" si="13"/>
        <v>0</v>
      </c>
      <c r="K204" s="33" t="s">
        <v>674</v>
      </c>
      <c r="L204" s="83"/>
      <c r="M204" s="22"/>
      <c r="N204" s="3"/>
      <c r="O204" s="3"/>
      <c r="P204" s="52"/>
      <c r="Q204" s="36"/>
      <c r="R204" s="63"/>
      <c r="S204" s="3"/>
      <c r="T204" s="80">
        <f t="shared" si="14"/>
        <v>0</v>
      </c>
      <c r="U204" s="33"/>
    </row>
    <row r="205" spans="1:21" s="8" customFormat="1" ht="25.5" customHeight="1">
      <c r="A205" s="41">
        <v>133</v>
      </c>
      <c r="B205" s="2">
        <v>5928919</v>
      </c>
      <c r="C205" s="66" t="s">
        <v>18</v>
      </c>
      <c r="D205" s="4" t="s">
        <v>160</v>
      </c>
      <c r="E205" s="4" t="s">
        <v>292</v>
      </c>
      <c r="F205" s="46">
        <v>0.59</v>
      </c>
      <c r="G205" s="4" t="s">
        <v>31</v>
      </c>
      <c r="H205" s="16">
        <v>0.59</v>
      </c>
      <c r="I205" s="5"/>
      <c r="J205" s="5">
        <f t="shared" si="13"/>
        <v>0</v>
      </c>
      <c r="K205" s="33"/>
      <c r="L205" s="83"/>
      <c r="M205" s="22"/>
      <c r="N205" s="3"/>
      <c r="O205" s="3"/>
      <c r="P205" s="52"/>
      <c r="Q205" s="36"/>
      <c r="R205" s="63"/>
      <c r="S205" s="3"/>
      <c r="T205" s="80">
        <f t="shared" si="14"/>
        <v>0</v>
      </c>
      <c r="U205" s="33"/>
    </row>
    <row r="206" spans="1:21" s="8" customFormat="1" ht="25.5" customHeight="1">
      <c r="A206" s="41">
        <v>134</v>
      </c>
      <c r="B206" s="2">
        <v>5928919</v>
      </c>
      <c r="C206" s="3" t="s">
        <v>18</v>
      </c>
      <c r="D206" s="4" t="s">
        <v>160</v>
      </c>
      <c r="E206" s="4" t="s">
        <v>292</v>
      </c>
      <c r="F206" s="46">
        <v>0.59</v>
      </c>
      <c r="G206" s="4" t="s">
        <v>31</v>
      </c>
      <c r="H206" s="16">
        <v>0.59</v>
      </c>
      <c r="I206" s="5"/>
      <c r="J206" s="5">
        <f t="shared" si="13"/>
        <v>0</v>
      </c>
      <c r="K206" s="33"/>
      <c r="L206" s="83"/>
      <c r="M206" s="22"/>
      <c r="N206" s="3"/>
      <c r="O206" s="3"/>
      <c r="P206" s="52"/>
      <c r="Q206" s="36"/>
      <c r="R206" s="63"/>
      <c r="S206" s="3"/>
      <c r="T206" s="80">
        <f t="shared" si="14"/>
        <v>0</v>
      </c>
      <c r="U206" s="33"/>
    </row>
    <row r="207" spans="1:21" s="8" customFormat="1" ht="25.5" customHeight="1">
      <c r="A207" s="41">
        <v>135</v>
      </c>
      <c r="B207" s="2">
        <v>5928932</v>
      </c>
      <c r="C207" s="3" t="s">
        <v>19</v>
      </c>
      <c r="D207" s="4" t="s">
        <v>293</v>
      </c>
      <c r="E207" s="4" t="s">
        <v>294</v>
      </c>
      <c r="F207" s="46">
        <v>0.27</v>
      </c>
      <c r="G207" s="4" t="s">
        <v>295</v>
      </c>
      <c r="H207" s="16">
        <v>5.4</v>
      </c>
      <c r="I207" s="5"/>
      <c r="J207" s="5">
        <f t="shared" si="13"/>
        <v>0</v>
      </c>
      <c r="K207" s="33"/>
      <c r="L207" s="83"/>
      <c r="M207" s="22"/>
      <c r="N207" s="3"/>
      <c r="O207" s="3"/>
      <c r="P207" s="52"/>
      <c r="Q207" s="36"/>
      <c r="R207" s="63"/>
      <c r="S207" s="3"/>
      <c r="T207" s="80">
        <f t="shared" si="14"/>
        <v>0</v>
      </c>
      <c r="U207" s="33"/>
    </row>
    <row r="208" spans="1:22" s="6" customFormat="1" ht="25.5" customHeight="1">
      <c r="A208" s="41">
        <v>136</v>
      </c>
      <c r="B208" s="2">
        <v>4159709</v>
      </c>
      <c r="C208" s="3" t="s">
        <v>296</v>
      </c>
      <c r="D208" s="4" t="s">
        <v>182</v>
      </c>
      <c r="E208" s="4" t="s">
        <v>297</v>
      </c>
      <c r="F208" s="46">
        <v>0.18</v>
      </c>
      <c r="G208" s="4" t="s">
        <v>363</v>
      </c>
      <c r="H208" s="16">
        <v>2.16</v>
      </c>
      <c r="I208" s="5"/>
      <c r="J208" s="5">
        <f t="shared" si="13"/>
        <v>0</v>
      </c>
      <c r="K208" s="33" t="s">
        <v>675</v>
      </c>
      <c r="L208" s="83"/>
      <c r="M208" s="22">
        <v>4946948</v>
      </c>
      <c r="N208" s="3" t="s">
        <v>516</v>
      </c>
      <c r="O208" s="2" t="s">
        <v>152</v>
      </c>
      <c r="P208" s="35" t="s">
        <v>321</v>
      </c>
      <c r="Q208" s="55">
        <v>1.99</v>
      </c>
      <c r="R208" s="63"/>
      <c r="S208" s="7">
        <f>+R208*Q208</f>
        <v>0</v>
      </c>
      <c r="T208" s="80">
        <f t="shared" si="14"/>
        <v>0</v>
      </c>
      <c r="U208" s="33" t="str">
        <f>VLOOKUP(M:M,'[2]Modulo ordine'!$O:$W,9,FALSE)</f>
        <v>http://www2.lyreco.com/staticwebshop/pictures/images0005/200px/4946948.jpg</v>
      </c>
      <c r="V208" s="8"/>
    </row>
    <row r="209" spans="1:22" s="6" customFormat="1" ht="25.5" customHeight="1">
      <c r="A209" s="41">
        <v>137</v>
      </c>
      <c r="B209" s="2">
        <v>4978094</v>
      </c>
      <c r="C209" s="3" t="s">
        <v>298</v>
      </c>
      <c r="D209" s="4" t="s">
        <v>101</v>
      </c>
      <c r="E209" s="4" t="s">
        <v>299</v>
      </c>
      <c r="F209" s="46">
        <v>0.74</v>
      </c>
      <c r="G209" s="4" t="s">
        <v>361</v>
      </c>
      <c r="H209" s="16">
        <v>5.92</v>
      </c>
      <c r="I209" s="5"/>
      <c r="J209" s="5">
        <f t="shared" si="13"/>
        <v>0</v>
      </c>
      <c r="K209" s="33" t="s">
        <v>676</v>
      </c>
      <c r="L209" s="83"/>
      <c r="M209" s="22">
        <v>184607</v>
      </c>
      <c r="N209" s="3" t="s">
        <v>483</v>
      </c>
      <c r="O209" s="2" t="s">
        <v>39</v>
      </c>
      <c r="P209" s="35" t="s">
        <v>361</v>
      </c>
      <c r="Q209" s="55">
        <v>2.88</v>
      </c>
      <c r="R209" s="63"/>
      <c r="S209" s="7">
        <f>+R209*Q209</f>
        <v>0</v>
      </c>
      <c r="T209" s="80">
        <f t="shared" si="14"/>
        <v>0</v>
      </c>
      <c r="U209" s="33" t="str">
        <f>VLOOKUP(M:M,'[2]Modulo ordine'!$O:$W,9,FALSE)</f>
        <v>http://www2.lyreco.com/staticwebshop/pictures/images/200px/184607.jpg</v>
      </c>
      <c r="V209" s="8"/>
    </row>
    <row r="210" spans="1:21" s="8" customFormat="1" ht="25.5" customHeight="1">
      <c r="A210" s="41">
        <v>138</v>
      </c>
      <c r="B210" s="2">
        <v>5928943</v>
      </c>
      <c r="C210" s="3" t="s">
        <v>20</v>
      </c>
      <c r="D210" s="4" t="s">
        <v>101</v>
      </c>
      <c r="E210" s="4" t="s">
        <v>300</v>
      </c>
      <c r="F210" s="46">
        <v>2.07</v>
      </c>
      <c r="G210" s="4" t="s">
        <v>196</v>
      </c>
      <c r="H210" s="16">
        <v>12.42</v>
      </c>
      <c r="I210" s="5"/>
      <c r="J210" s="5">
        <f t="shared" si="13"/>
        <v>0</v>
      </c>
      <c r="K210" s="33"/>
      <c r="L210" s="83"/>
      <c r="M210" s="22"/>
      <c r="N210" s="3"/>
      <c r="O210" s="3"/>
      <c r="P210" s="52"/>
      <c r="Q210" s="36"/>
      <c r="R210" s="63"/>
      <c r="S210" s="3"/>
      <c r="T210" s="80">
        <f t="shared" si="14"/>
        <v>0</v>
      </c>
      <c r="U210" s="33"/>
    </row>
    <row r="211" spans="1:21" s="6" customFormat="1" ht="25.5" customHeight="1">
      <c r="A211" s="107">
        <v>139</v>
      </c>
      <c r="B211" s="2">
        <v>4625745</v>
      </c>
      <c r="C211" s="3" t="s">
        <v>301</v>
      </c>
      <c r="D211" s="100" t="s">
        <v>290</v>
      </c>
      <c r="E211" s="62" t="s">
        <v>302</v>
      </c>
      <c r="F211" s="47">
        <v>0.08</v>
      </c>
      <c r="G211" s="4" t="s">
        <v>31</v>
      </c>
      <c r="H211" s="16">
        <v>0.08</v>
      </c>
      <c r="I211" s="5"/>
      <c r="J211" s="5">
        <f t="shared" si="13"/>
        <v>0</v>
      </c>
      <c r="K211" s="33" t="s">
        <v>677</v>
      </c>
      <c r="L211" s="83"/>
      <c r="M211" s="22"/>
      <c r="N211" s="3"/>
      <c r="O211" s="3"/>
      <c r="P211" s="52"/>
      <c r="Q211" s="36"/>
      <c r="R211" s="63"/>
      <c r="S211" s="3"/>
      <c r="T211" s="80">
        <f t="shared" si="14"/>
        <v>0</v>
      </c>
      <c r="U211" s="33"/>
    </row>
    <row r="212" spans="1:21" s="6" customFormat="1" ht="25.5" customHeight="1">
      <c r="A212" s="108"/>
      <c r="B212" s="2">
        <v>4625734</v>
      </c>
      <c r="C212" s="3" t="s">
        <v>303</v>
      </c>
      <c r="D212" s="102"/>
      <c r="E212" s="4" t="s">
        <v>342</v>
      </c>
      <c r="F212" s="47">
        <v>0.08</v>
      </c>
      <c r="G212" s="4" t="s">
        <v>31</v>
      </c>
      <c r="H212" s="16">
        <v>0.08</v>
      </c>
      <c r="I212" s="5"/>
      <c r="J212" s="5">
        <f t="shared" si="13"/>
        <v>0</v>
      </c>
      <c r="K212" s="33" t="s">
        <v>678</v>
      </c>
      <c r="L212" s="83"/>
      <c r="M212" s="22"/>
      <c r="N212" s="3"/>
      <c r="O212" s="3"/>
      <c r="P212" s="52"/>
      <c r="Q212" s="36"/>
      <c r="R212" s="63"/>
      <c r="S212" s="3"/>
      <c r="T212" s="80">
        <f t="shared" si="14"/>
        <v>0</v>
      </c>
      <c r="U212" s="33"/>
    </row>
    <row r="213" spans="1:21" s="6" customFormat="1" ht="25.5" customHeight="1">
      <c r="A213" s="107">
        <v>140</v>
      </c>
      <c r="B213" s="2">
        <v>4565986</v>
      </c>
      <c r="C213" s="3" t="s">
        <v>304</v>
      </c>
      <c r="D213" s="100" t="s">
        <v>183</v>
      </c>
      <c r="E213" s="100" t="s">
        <v>305</v>
      </c>
      <c r="F213" s="47">
        <v>0.33</v>
      </c>
      <c r="G213" s="100" t="s">
        <v>31</v>
      </c>
      <c r="H213" s="16">
        <v>0.33</v>
      </c>
      <c r="I213" s="5"/>
      <c r="J213" s="5">
        <f t="shared" si="13"/>
        <v>0</v>
      </c>
      <c r="K213" s="33"/>
      <c r="L213" s="83"/>
      <c r="M213" s="22"/>
      <c r="N213" s="3"/>
      <c r="O213" s="3"/>
      <c r="P213" s="52"/>
      <c r="Q213" s="36"/>
      <c r="R213" s="63"/>
      <c r="S213" s="3"/>
      <c r="T213" s="80">
        <f t="shared" si="14"/>
        <v>0</v>
      </c>
      <c r="U213" s="33"/>
    </row>
    <row r="214" spans="1:21" s="8" customFormat="1" ht="25.5" customHeight="1">
      <c r="A214" s="108"/>
      <c r="B214" s="2">
        <v>4565975</v>
      </c>
      <c r="C214" s="3" t="s">
        <v>21</v>
      </c>
      <c r="D214" s="102"/>
      <c r="E214" s="102"/>
      <c r="F214" s="47">
        <v>0.33</v>
      </c>
      <c r="G214" s="104"/>
      <c r="H214" s="16">
        <v>0.33</v>
      </c>
      <c r="I214" s="5"/>
      <c r="J214" s="5">
        <f t="shared" si="13"/>
        <v>0</v>
      </c>
      <c r="K214" s="33"/>
      <c r="L214" s="83"/>
      <c r="M214" s="22"/>
      <c r="N214" s="3"/>
      <c r="O214" s="3"/>
      <c r="P214" s="52"/>
      <c r="Q214" s="36"/>
      <c r="R214" s="63"/>
      <c r="S214" s="3"/>
      <c r="T214" s="80">
        <f t="shared" si="14"/>
        <v>0</v>
      </c>
      <c r="U214" s="33"/>
    </row>
    <row r="215" spans="1:22" s="6" customFormat="1" ht="25.5" customHeight="1">
      <c r="A215" s="41">
        <v>141</v>
      </c>
      <c r="B215" s="2">
        <v>4261691</v>
      </c>
      <c r="C215" s="3" t="s">
        <v>306</v>
      </c>
      <c r="D215" s="4" t="s">
        <v>307</v>
      </c>
      <c r="E215" s="4" t="s">
        <v>308</v>
      </c>
      <c r="F215" s="46">
        <v>2.28</v>
      </c>
      <c r="G215" s="4" t="s">
        <v>31</v>
      </c>
      <c r="H215" s="16">
        <v>2.28</v>
      </c>
      <c r="I215" s="5"/>
      <c r="J215" s="5">
        <f t="shared" si="13"/>
        <v>0</v>
      </c>
      <c r="K215" s="33" t="s">
        <v>679</v>
      </c>
      <c r="L215" s="83"/>
      <c r="M215" s="22">
        <v>3335872</v>
      </c>
      <c r="N215" s="3" t="s">
        <v>517</v>
      </c>
      <c r="O215" s="2" t="s">
        <v>39</v>
      </c>
      <c r="P215" s="35" t="s">
        <v>31</v>
      </c>
      <c r="Q215" s="55">
        <v>1.94</v>
      </c>
      <c r="R215" s="63"/>
      <c r="S215" s="7">
        <f>+R215*Q215</f>
        <v>0</v>
      </c>
      <c r="T215" s="80">
        <f t="shared" si="14"/>
        <v>0</v>
      </c>
      <c r="U215" s="33" t="str">
        <f>VLOOKUP(M:M,'[2]Modulo ordine'!$O:$W,9,FALSE)</f>
        <v>http://www2.lyreco.com/staticwebshop/pictures/images/200px/3335872.jpg</v>
      </c>
      <c r="V215" s="8"/>
    </row>
    <row r="216" spans="1:21" s="6" customFormat="1" ht="25.5" customHeight="1">
      <c r="A216" s="41">
        <v>142</v>
      </c>
      <c r="B216" s="2">
        <v>5087764</v>
      </c>
      <c r="C216" s="3" t="s">
        <v>309</v>
      </c>
      <c r="D216" s="4" t="s">
        <v>310</v>
      </c>
      <c r="E216" s="4">
        <v>47110</v>
      </c>
      <c r="F216" s="46">
        <v>0.57</v>
      </c>
      <c r="G216" s="4" t="s">
        <v>31</v>
      </c>
      <c r="H216" s="16">
        <v>0.57</v>
      </c>
      <c r="I216" s="5"/>
      <c r="J216" s="5">
        <f t="shared" si="13"/>
        <v>0</v>
      </c>
      <c r="K216" s="33" t="s">
        <v>680</v>
      </c>
      <c r="L216" s="83"/>
      <c r="M216" s="22"/>
      <c r="N216" s="3"/>
      <c r="O216" s="3"/>
      <c r="P216" s="52"/>
      <c r="Q216" s="36"/>
      <c r="R216" s="63"/>
      <c r="S216" s="3"/>
      <c r="T216" s="80">
        <f t="shared" si="14"/>
        <v>0</v>
      </c>
      <c r="U216" s="33"/>
    </row>
    <row r="217" spans="1:22" s="6" customFormat="1" ht="25.5" customHeight="1" thickBot="1">
      <c r="A217" s="42">
        <v>143</v>
      </c>
      <c r="B217" s="24">
        <v>4665639</v>
      </c>
      <c r="C217" s="25" t="s">
        <v>311</v>
      </c>
      <c r="D217" s="26" t="s">
        <v>307</v>
      </c>
      <c r="E217" s="26" t="s">
        <v>308</v>
      </c>
      <c r="F217" s="48">
        <v>1.39</v>
      </c>
      <c r="G217" s="26" t="s">
        <v>31</v>
      </c>
      <c r="H217" s="27">
        <v>1.39</v>
      </c>
      <c r="I217" s="71"/>
      <c r="J217" s="71">
        <f t="shared" si="13"/>
        <v>0</v>
      </c>
      <c r="K217" s="33" t="s">
        <v>681</v>
      </c>
      <c r="L217" s="84"/>
      <c r="M217" s="90">
        <v>5018824</v>
      </c>
      <c r="N217" s="25" t="s">
        <v>518</v>
      </c>
      <c r="O217" s="24" t="s">
        <v>35</v>
      </c>
      <c r="P217" s="72" t="s">
        <v>31</v>
      </c>
      <c r="Q217" s="73">
        <v>1.24</v>
      </c>
      <c r="R217" s="74"/>
      <c r="S217" s="75">
        <f>+R217*Q217</f>
        <v>0</v>
      </c>
      <c r="T217" s="81">
        <f t="shared" si="14"/>
        <v>0</v>
      </c>
      <c r="U217" s="33" t="str">
        <f>VLOOKUP(M:M,'[2]Modulo ordine'!$O:$W,9,FALSE)</f>
        <v>http://www2.lyreco.com/staticwebshop/pictures/images0005/200px/5018824.jpg</v>
      </c>
      <c r="V217" s="8"/>
    </row>
    <row r="218" spans="1:20" s="58" customFormat="1" ht="24" customHeight="1" thickBot="1">
      <c r="A218" s="38"/>
      <c r="B218" s="38"/>
      <c r="C218" s="38"/>
      <c r="D218" s="38"/>
      <c r="E218" s="38"/>
      <c r="F218" s="57"/>
      <c r="G218" s="56"/>
      <c r="H218" s="18"/>
      <c r="I218" s="8"/>
      <c r="J218" s="76">
        <f>SUM(J3:J217)</f>
        <v>0</v>
      </c>
      <c r="K218" s="8"/>
      <c r="L218" s="37"/>
      <c r="M218" s="40"/>
      <c r="R218" s="64"/>
      <c r="S218" s="85">
        <f>SUM(S3:S217)</f>
        <v>0</v>
      </c>
      <c r="T218" s="86">
        <f>SUM(T3:T217)</f>
        <v>0</v>
      </c>
    </row>
    <row r="219" spans="6:8" ht="12.75">
      <c r="F219" s="45"/>
      <c r="G219" s="17"/>
      <c r="H219" s="18"/>
    </row>
    <row r="220" spans="6:8" ht="12.75">
      <c r="F220" s="45"/>
      <c r="G220" s="17"/>
      <c r="H220" s="18"/>
    </row>
    <row r="221" spans="6:13" ht="12.75">
      <c r="F221" s="45"/>
      <c r="G221" s="17"/>
      <c r="H221" s="18"/>
      <c r="M221" s="53"/>
    </row>
    <row r="222" spans="6:13" ht="12.75">
      <c r="F222" s="45"/>
      <c r="G222" s="17"/>
      <c r="H222" s="18"/>
      <c r="M222" s="53"/>
    </row>
    <row r="223" spans="6:13" ht="12.75">
      <c r="F223" s="45"/>
      <c r="G223" s="17"/>
      <c r="H223" s="18"/>
      <c r="M223" s="53"/>
    </row>
    <row r="224" spans="6:13" ht="12.75">
      <c r="F224" s="45"/>
      <c r="G224" s="17"/>
      <c r="H224" s="18"/>
      <c r="M224" s="53"/>
    </row>
    <row r="225" spans="6:13" ht="24.75" customHeight="1">
      <c r="F225" s="45"/>
      <c r="G225" s="17"/>
      <c r="H225" s="18"/>
      <c r="M225" s="54"/>
    </row>
    <row r="226" spans="6:8" ht="24.75" customHeight="1">
      <c r="F226" s="45"/>
      <c r="G226" s="17"/>
      <c r="H226" s="18"/>
    </row>
    <row r="227" spans="6:8" ht="24.75" customHeight="1">
      <c r="F227" s="45"/>
      <c r="G227" s="17"/>
      <c r="H227" s="18"/>
    </row>
    <row r="228" spans="6:8" ht="24.75" customHeight="1">
      <c r="F228" s="45"/>
      <c r="G228" s="17"/>
      <c r="H228" s="18"/>
    </row>
    <row r="229" spans="6:8" ht="24.75" customHeight="1">
      <c r="F229" s="45"/>
      <c r="G229" s="17"/>
      <c r="H229" s="18"/>
    </row>
    <row r="230" spans="6:8" ht="24.75" customHeight="1">
      <c r="F230" s="45"/>
      <c r="G230" s="17"/>
      <c r="H230" s="18"/>
    </row>
    <row r="231" spans="6:8" ht="24.75" customHeight="1">
      <c r="F231" s="45"/>
      <c r="G231" s="17"/>
      <c r="H231" s="18"/>
    </row>
    <row r="232" spans="6:8" ht="24.75" customHeight="1">
      <c r="F232" s="45"/>
      <c r="G232" s="17"/>
      <c r="H232" s="18"/>
    </row>
    <row r="233" spans="6:8" ht="24.75" customHeight="1">
      <c r="F233" s="45"/>
      <c r="G233" s="17"/>
      <c r="H233" s="18"/>
    </row>
    <row r="234" spans="6:8" ht="24.75" customHeight="1">
      <c r="F234" s="45"/>
      <c r="G234" s="17"/>
      <c r="H234" s="18"/>
    </row>
    <row r="235" spans="6:8" ht="24.75" customHeight="1">
      <c r="F235" s="45"/>
      <c r="G235" s="17"/>
      <c r="H235" s="18"/>
    </row>
    <row r="236" spans="6:8" ht="24.75" customHeight="1">
      <c r="F236" s="45"/>
      <c r="G236" s="17"/>
      <c r="H236" s="18"/>
    </row>
    <row r="237" spans="6:8" ht="24.75" customHeight="1">
      <c r="F237" s="45"/>
      <c r="G237" s="17"/>
      <c r="H237" s="18"/>
    </row>
    <row r="238" spans="1:46" s="50" customFormat="1" ht="24.75" customHeight="1">
      <c r="A238" s="13"/>
      <c r="B238" s="13"/>
      <c r="C238" s="13"/>
      <c r="D238" s="13"/>
      <c r="E238" s="13"/>
      <c r="F238" s="45"/>
      <c r="G238" s="17"/>
      <c r="H238" s="18"/>
      <c r="I238" s="6"/>
      <c r="J238" s="28"/>
      <c r="K238" s="6"/>
      <c r="L238" s="37"/>
      <c r="M238" s="39"/>
      <c r="N238" s="15"/>
      <c r="O238" s="15"/>
      <c r="P238" s="15"/>
      <c r="Q238" s="15"/>
      <c r="R238" s="6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1:46" s="50" customFormat="1" ht="24.75" customHeight="1">
      <c r="A239" s="13"/>
      <c r="B239" s="13"/>
      <c r="C239" s="13"/>
      <c r="D239" s="13"/>
      <c r="E239" s="13"/>
      <c r="F239" s="45"/>
      <c r="G239" s="17"/>
      <c r="H239" s="18"/>
      <c r="I239" s="6"/>
      <c r="J239" s="28"/>
      <c r="K239" s="6"/>
      <c r="L239" s="37"/>
      <c r="M239" s="39"/>
      <c r="N239" s="15"/>
      <c r="O239" s="15"/>
      <c r="P239" s="15"/>
      <c r="Q239" s="15"/>
      <c r="R239" s="6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1:46" s="50" customFormat="1" ht="24.75" customHeight="1">
      <c r="A240" s="13"/>
      <c r="B240" s="13"/>
      <c r="C240" s="13"/>
      <c r="D240" s="13"/>
      <c r="E240" s="13"/>
      <c r="F240" s="45"/>
      <c r="G240" s="17"/>
      <c r="H240" s="18"/>
      <c r="I240" s="6"/>
      <c r="J240" s="28"/>
      <c r="K240" s="6"/>
      <c r="L240" s="37"/>
      <c r="M240" s="39"/>
      <c r="N240" s="15"/>
      <c r="O240" s="15"/>
      <c r="P240" s="15"/>
      <c r="Q240" s="15"/>
      <c r="R240" s="6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1:46" s="50" customFormat="1" ht="24.75" customHeight="1">
      <c r="A241" s="13"/>
      <c r="B241" s="13"/>
      <c r="C241" s="13"/>
      <c r="D241" s="13"/>
      <c r="E241" s="13"/>
      <c r="F241" s="45"/>
      <c r="G241" s="17"/>
      <c r="H241" s="18"/>
      <c r="I241" s="6"/>
      <c r="J241" s="28"/>
      <c r="K241" s="6"/>
      <c r="L241" s="37"/>
      <c r="M241" s="39"/>
      <c r="N241" s="15"/>
      <c r="O241" s="15"/>
      <c r="P241" s="15"/>
      <c r="Q241" s="15"/>
      <c r="R241" s="6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1:46" s="50" customFormat="1" ht="24.75" customHeight="1">
      <c r="A242" s="13"/>
      <c r="B242" s="13"/>
      <c r="C242" s="13"/>
      <c r="D242" s="13"/>
      <c r="E242" s="13"/>
      <c r="F242" s="45"/>
      <c r="G242" s="17"/>
      <c r="H242" s="18"/>
      <c r="I242" s="6"/>
      <c r="J242" s="28"/>
      <c r="K242" s="6"/>
      <c r="L242" s="37"/>
      <c r="M242" s="39"/>
      <c r="N242" s="15"/>
      <c r="O242" s="15"/>
      <c r="P242" s="15"/>
      <c r="Q242" s="15"/>
      <c r="R242" s="6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:46" s="50" customFormat="1" ht="24.75" customHeight="1">
      <c r="A243" s="13"/>
      <c r="B243" s="13"/>
      <c r="C243" s="13"/>
      <c r="D243" s="13"/>
      <c r="E243" s="13"/>
      <c r="F243" s="45"/>
      <c r="G243" s="17"/>
      <c r="H243" s="18"/>
      <c r="I243" s="6"/>
      <c r="J243" s="28"/>
      <c r="K243" s="6"/>
      <c r="L243" s="37"/>
      <c r="M243" s="39"/>
      <c r="N243" s="15"/>
      <c r="O243" s="15"/>
      <c r="P243" s="15"/>
      <c r="Q243" s="15"/>
      <c r="R243" s="6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1:46" s="50" customFormat="1" ht="24.75" customHeight="1">
      <c r="A244" s="13"/>
      <c r="B244" s="13"/>
      <c r="C244" s="13"/>
      <c r="D244" s="13"/>
      <c r="E244" s="13"/>
      <c r="F244" s="45"/>
      <c r="G244" s="17"/>
      <c r="H244" s="18"/>
      <c r="I244" s="6"/>
      <c r="J244" s="28"/>
      <c r="K244" s="6"/>
      <c r="L244" s="37"/>
      <c r="M244" s="39"/>
      <c r="N244" s="15"/>
      <c r="O244" s="15"/>
      <c r="P244" s="15"/>
      <c r="Q244" s="15"/>
      <c r="R244" s="6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:46" s="50" customFormat="1" ht="24.75" customHeight="1">
      <c r="A245" s="13"/>
      <c r="B245" s="13"/>
      <c r="C245" s="13"/>
      <c r="D245" s="13"/>
      <c r="E245" s="13"/>
      <c r="F245" s="45"/>
      <c r="G245" s="17"/>
      <c r="H245" s="18"/>
      <c r="I245" s="6"/>
      <c r="J245" s="28"/>
      <c r="K245" s="6"/>
      <c r="L245" s="37"/>
      <c r="M245" s="39"/>
      <c r="N245" s="15"/>
      <c r="O245" s="15"/>
      <c r="P245" s="15"/>
      <c r="Q245" s="15"/>
      <c r="R245" s="6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:46" s="50" customFormat="1" ht="24.75" customHeight="1">
      <c r="A246" s="13"/>
      <c r="B246" s="13"/>
      <c r="C246" s="13"/>
      <c r="D246" s="13"/>
      <c r="E246" s="13"/>
      <c r="F246" s="45"/>
      <c r="G246" s="17"/>
      <c r="H246" s="18"/>
      <c r="I246" s="6"/>
      <c r="J246" s="28"/>
      <c r="K246" s="6"/>
      <c r="L246" s="37"/>
      <c r="M246" s="39"/>
      <c r="N246" s="15"/>
      <c r="O246" s="15"/>
      <c r="P246" s="15"/>
      <c r="Q246" s="15"/>
      <c r="R246" s="6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:46" s="50" customFormat="1" ht="24.75" customHeight="1">
      <c r="A247" s="13"/>
      <c r="B247" s="13"/>
      <c r="C247" s="13"/>
      <c r="D247" s="13"/>
      <c r="E247" s="13"/>
      <c r="F247" s="45"/>
      <c r="G247" s="17"/>
      <c r="H247" s="18"/>
      <c r="I247" s="6"/>
      <c r="J247" s="28"/>
      <c r="K247" s="6"/>
      <c r="L247" s="37"/>
      <c r="M247" s="39"/>
      <c r="N247" s="15"/>
      <c r="O247" s="15"/>
      <c r="P247" s="15"/>
      <c r="Q247" s="15"/>
      <c r="R247" s="6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:46" s="50" customFormat="1" ht="24.75" customHeight="1">
      <c r="A248" s="13"/>
      <c r="B248" s="13"/>
      <c r="C248" s="13"/>
      <c r="D248" s="13"/>
      <c r="E248" s="13"/>
      <c r="F248" s="44"/>
      <c r="G248" s="1"/>
      <c r="H248" s="14"/>
      <c r="I248" s="6"/>
      <c r="J248" s="28"/>
      <c r="K248" s="6"/>
      <c r="L248" s="37"/>
      <c r="M248" s="39"/>
      <c r="N248" s="15"/>
      <c r="O248" s="15"/>
      <c r="P248" s="15"/>
      <c r="Q248" s="15"/>
      <c r="R248" s="6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:46" s="50" customFormat="1" ht="24.75" customHeight="1">
      <c r="A249" s="13"/>
      <c r="B249" s="13"/>
      <c r="C249" s="13"/>
      <c r="D249" s="13"/>
      <c r="E249" s="13"/>
      <c r="F249" s="44"/>
      <c r="G249" s="1"/>
      <c r="H249" s="14"/>
      <c r="I249" s="6"/>
      <c r="J249" s="28"/>
      <c r="K249" s="6"/>
      <c r="L249" s="37"/>
      <c r="M249" s="39"/>
      <c r="N249" s="15"/>
      <c r="O249" s="15"/>
      <c r="P249" s="15"/>
      <c r="Q249" s="15"/>
      <c r="R249" s="6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:46" s="50" customFormat="1" ht="24.75" customHeight="1">
      <c r="A250" s="13"/>
      <c r="B250" s="13"/>
      <c r="C250" s="13"/>
      <c r="D250" s="13"/>
      <c r="E250" s="13"/>
      <c r="F250" s="44"/>
      <c r="G250" s="1"/>
      <c r="H250" s="14"/>
      <c r="I250" s="6"/>
      <c r="J250" s="28"/>
      <c r="K250" s="6"/>
      <c r="L250" s="37"/>
      <c r="M250" s="39"/>
      <c r="N250" s="15"/>
      <c r="O250" s="15"/>
      <c r="P250" s="15"/>
      <c r="Q250" s="15"/>
      <c r="R250" s="6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:46" s="50" customFormat="1" ht="24.75" customHeight="1">
      <c r="A251" s="13"/>
      <c r="B251" s="13"/>
      <c r="C251" s="13"/>
      <c r="D251" s="13"/>
      <c r="E251" s="13"/>
      <c r="F251" s="44"/>
      <c r="G251" s="1"/>
      <c r="H251" s="14"/>
      <c r="I251" s="6"/>
      <c r="J251" s="28"/>
      <c r="K251" s="6"/>
      <c r="L251" s="37"/>
      <c r="M251" s="39"/>
      <c r="N251" s="15"/>
      <c r="O251" s="15"/>
      <c r="P251" s="15"/>
      <c r="Q251" s="15"/>
      <c r="R251" s="6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:46" s="50" customFormat="1" ht="24.75" customHeight="1">
      <c r="A252" s="13"/>
      <c r="B252" s="13"/>
      <c r="C252" s="13"/>
      <c r="D252" s="13"/>
      <c r="E252" s="13"/>
      <c r="F252" s="44"/>
      <c r="G252" s="1"/>
      <c r="H252" s="14"/>
      <c r="I252" s="6"/>
      <c r="J252" s="28"/>
      <c r="K252" s="6"/>
      <c r="L252" s="37"/>
      <c r="M252" s="39"/>
      <c r="N252" s="15"/>
      <c r="O252" s="15"/>
      <c r="P252" s="15"/>
      <c r="Q252" s="15"/>
      <c r="R252" s="6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:46" s="50" customFormat="1" ht="24.75" customHeight="1">
      <c r="A253" s="13"/>
      <c r="B253" s="13"/>
      <c r="C253" s="13"/>
      <c r="D253" s="13"/>
      <c r="E253" s="13"/>
      <c r="F253" s="44"/>
      <c r="G253" s="1"/>
      <c r="H253" s="14"/>
      <c r="I253" s="6"/>
      <c r="J253" s="28"/>
      <c r="K253" s="6"/>
      <c r="L253" s="37"/>
      <c r="M253" s="39"/>
      <c r="N253" s="15"/>
      <c r="O253" s="15"/>
      <c r="P253" s="15"/>
      <c r="Q253" s="15"/>
      <c r="R253" s="6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6:46" s="13" customFormat="1" ht="24.75" customHeight="1">
      <c r="F254" s="44"/>
      <c r="G254" s="1"/>
      <c r="H254" s="14"/>
      <c r="I254" s="6"/>
      <c r="J254" s="28"/>
      <c r="K254" s="6"/>
      <c r="L254" s="37"/>
      <c r="M254" s="39"/>
      <c r="N254" s="15"/>
      <c r="O254" s="15"/>
      <c r="P254" s="15"/>
      <c r="Q254" s="15"/>
      <c r="R254" s="6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6:46" s="13" customFormat="1" ht="24.75" customHeight="1">
      <c r="F255" s="44"/>
      <c r="G255" s="1"/>
      <c r="H255" s="14"/>
      <c r="I255" s="6"/>
      <c r="J255" s="28"/>
      <c r="K255" s="6"/>
      <c r="L255" s="37"/>
      <c r="M255" s="39"/>
      <c r="N255" s="15"/>
      <c r="O255" s="15"/>
      <c r="P255" s="15"/>
      <c r="Q255" s="15"/>
      <c r="R255" s="6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6:46" s="13" customFormat="1" ht="24.75" customHeight="1">
      <c r="F256" s="44"/>
      <c r="G256" s="1"/>
      <c r="H256" s="14"/>
      <c r="I256" s="6"/>
      <c r="J256" s="28"/>
      <c r="K256" s="6"/>
      <c r="L256" s="37"/>
      <c r="M256" s="39"/>
      <c r="N256" s="15"/>
      <c r="O256" s="15"/>
      <c r="P256" s="15"/>
      <c r="Q256" s="15"/>
      <c r="R256" s="6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6:46" s="13" customFormat="1" ht="24.75" customHeight="1">
      <c r="F257" s="44"/>
      <c r="G257" s="1"/>
      <c r="H257" s="14"/>
      <c r="I257" s="6"/>
      <c r="J257" s="28"/>
      <c r="K257" s="6"/>
      <c r="L257" s="37"/>
      <c r="M257" s="39"/>
      <c r="N257" s="15"/>
      <c r="O257" s="15"/>
      <c r="P257" s="15"/>
      <c r="Q257" s="15"/>
      <c r="R257" s="6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6:46" s="13" customFormat="1" ht="24.75" customHeight="1">
      <c r="F258" s="44"/>
      <c r="G258" s="1"/>
      <c r="H258" s="14"/>
      <c r="I258" s="6"/>
      <c r="J258" s="28"/>
      <c r="K258" s="6"/>
      <c r="L258" s="37"/>
      <c r="M258" s="39"/>
      <c r="N258" s="15"/>
      <c r="O258" s="15"/>
      <c r="P258" s="15"/>
      <c r="Q258" s="15"/>
      <c r="R258" s="6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6:46" s="13" customFormat="1" ht="24.75" customHeight="1">
      <c r="F259" s="44"/>
      <c r="G259" s="1"/>
      <c r="H259" s="14"/>
      <c r="I259" s="6"/>
      <c r="J259" s="28"/>
      <c r="K259" s="6"/>
      <c r="L259" s="37"/>
      <c r="M259" s="39"/>
      <c r="N259" s="15"/>
      <c r="O259" s="15"/>
      <c r="P259" s="15"/>
      <c r="Q259" s="15"/>
      <c r="R259" s="6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6:46" s="13" customFormat="1" ht="24.75" customHeight="1">
      <c r="F260" s="44"/>
      <c r="G260" s="1"/>
      <c r="H260" s="14"/>
      <c r="I260" s="6"/>
      <c r="J260" s="28"/>
      <c r="K260" s="6"/>
      <c r="L260" s="37"/>
      <c r="M260" s="39"/>
      <c r="N260" s="15"/>
      <c r="O260" s="15"/>
      <c r="P260" s="15"/>
      <c r="Q260" s="15"/>
      <c r="R260" s="6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6:46" s="13" customFormat="1" ht="24.75" customHeight="1">
      <c r="F261" s="44"/>
      <c r="G261" s="1"/>
      <c r="H261" s="14"/>
      <c r="I261" s="6"/>
      <c r="J261" s="28"/>
      <c r="K261" s="6"/>
      <c r="L261" s="37"/>
      <c r="M261" s="39"/>
      <c r="N261" s="15"/>
      <c r="O261" s="15"/>
      <c r="P261" s="15"/>
      <c r="Q261" s="15"/>
      <c r="R261" s="6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6:46" s="13" customFormat="1" ht="24.75" customHeight="1">
      <c r="F262" s="44"/>
      <c r="G262" s="1"/>
      <c r="H262" s="14"/>
      <c r="I262" s="6"/>
      <c r="J262" s="28"/>
      <c r="K262" s="6"/>
      <c r="L262" s="37"/>
      <c r="M262" s="39"/>
      <c r="N262" s="15"/>
      <c r="O262" s="15"/>
      <c r="P262" s="15"/>
      <c r="Q262" s="15"/>
      <c r="R262" s="6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6:46" s="13" customFormat="1" ht="24.75" customHeight="1">
      <c r="F263" s="44"/>
      <c r="G263" s="1"/>
      <c r="H263" s="14"/>
      <c r="I263" s="6"/>
      <c r="J263" s="28"/>
      <c r="K263" s="6"/>
      <c r="L263" s="37"/>
      <c r="M263" s="39"/>
      <c r="N263" s="15"/>
      <c r="O263" s="15"/>
      <c r="P263" s="15"/>
      <c r="Q263" s="15"/>
      <c r="R263" s="6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6:46" s="13" customFormat="1" ht="24.75" customHeight="1">
      <c r="F264" s="44"/>
      <c r="G264" s="1"/>
      <c r="H264" s="14"/>
      <c r="I264" s="6"/>
      <c r="J264" s="28"/>
      <c r="K264" s="6"/>
      <c r="L264" s="37"/>
      <c r="M264" s="39"/>
      <c r="N264" s="15"/>
      <c r="O264" s="15"/>
      <c r="P264" s="15"/>
      <c r="Q264" s="15"/>
      <c r="R264" s="6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6:46" s="13" customFormat="1" ht="24.75" customHeight="1">
      <c r="F265" s="44"/>
      <c r="G265" s="1"/>
      <c r="H265" s="14"/>
      <c r="I265" s="6"/>
      <c r="J265" s="28"/>
      <c r="K265" s="6"/>
      <c r="L265" s="37"/>
      <c r="M265" s="39"/>
      <c r="N265" s="15"/>
      <c r="O265" s="15"/>
      <c r="P265" s="15"/>
      <c r="Q265" s="15"/>
      <c r="R265" s="6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6:46" s="13" customFormat="1" ht="24.75" customHeight="1">
      <c r="F266" s="44"/>
      <c r="G266" s="1"/>
      <c r="H266" s="14"/>
      <c r="I266" s="6"/>
      <c r="J266" s="28"/>
      <c r="K266" s="6"/>
      <c r="L266" s="37"/>
      <c r="M266" s="39"/>
      <c r="N266" s="15"/>
      <c r="O266" s="15"/>
      <c r="P266" s="15"/>
      <c r="Q266" s="15"/>
      <c r="R266" s="6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6:46" s="13" customFormat="1" ht="24.75" customHeight="1">
      <c r="F267" s="44"/>
      <c r="G267" s="1"/>
      <c r="H267" s="14"/>
      <c r="I267" s="6"/>
      <c r="J267" s="28"/>
      <c r="K267" s="6"/>
      <c r="L267" s="37"/>
      <c r="M267" s="39"/>
      <c r="N267" s="15"/>
      <c r="O267" s="15"/>
      <c r="P267" s="15"/>
      <c r="Q267" s="15"/>
      <c r="R267" s="6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6:46" s="13" customFormat="1" ht="24.75" customHeight="1">
      <c r="F268" s="44"/>
      <c r="G268" s="1"/>
      <c r="H268" s="14"/>
      <c r="I268" s="6"/>
      <c r="J268" s="28"/>
      <c r="K268" s="6"/>
      <c r="L268" s="37"/>
      <c r="M268" s="39"/>
      <c r="N268" s="15"/>
      <c r="O268" s="15"/>
      <c r="P268" s="15"/>
      <c r="Q268" s="15"/>
      <c r="R268" s="6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6:46" s="13" customFormat="1" ht="24.75" customHeight="1">
      <c r="F269" s="44"/>
      <c r="G269" s="1"/>
      <c r="H269" s="14"/>
      <c r="I269" s="6"/>
      <c r="J269" s="28"/>
      <c r="K269" s="6"/>
      <c r="L269" s="37"/>
      <c r="M269" s="39"/>
      <c r="N269" s="15"/>
      <c r="O269" s="15"/>
      <c r="P269" s="15"/>
      <c r="Q269" s="15"/>
      <c r="R269" s="6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6:46" s="13" customFormat="1" ht="24.75" customHeight="1">
      <c r="F270" s="44"/>
      <c r="G270" s="1"/>
      <c r="H270" s="14"/>
      <c r="I270" s="6"/>
      <c r="J270" s="28"/>
      <c r="K270" s="6"/>
      <c r="L270" s="37"/>
      <c r="M270" s="39"/>
      <c r="N270" s="15"/>
      <c r="O270" s="15"/>
      <c r="P270" s="15"/>
      <c r="Q270" s="15"/>
      <c r="R270" s="6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6:46" s="13" customFormat="1" ht="24.75" customHeight="1">
      <c r="F271" s="44"/>
      <c r="G271" s="1"/>
      <c r="H271" s="14"/>
      <c r="I271" s="6"/>
      <c r="J271" s="28"/>
      <c r="K271" s="6"/>
      <c r="L271" s="37"/>
      <c r="M271" s="39"/>
      <c r="N271" s="15"/>
      <c r="O271" s="15"/>
      <c r="P271" s="15"/>
      <c r="Q271" s="15"/>
      <c r="R271" s="6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6:46" s="13" customFormat="1" ht="24.75" customHeight="1">
      <c r="F272" s="44"/>
      <c r="G272" s="1"/>
      <c r="H272" s="14"/>
      <c r="I272" s="6"/>
      <c r="J272" s="28"/>
      <c r="K272" s="6"/>
      <c r="L272" s="37"/>
      <c r="M272" s="39"/>
      <c r="N272" s="15"/>
      <c r="O272" s="15"/>
      <c r="P272" s="15"/>
      <c r="Q272" s="15"/>
      <c r="R272" s="6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6:46" s="13" customFormat="1" ht="24.75" customHeight="1">
      <c r="F273" s="44"/>
      <c r="G273" s="1"/>
      <c r="H273" s="14"/>
      <c r="I273" s="6"/>
      <c r="J273" s="28"/>
      <c r="K273" s="6"/>
      <c r="L273" s="37"/>
      <c r="M273" s="39"/>
      <c r="N273" s="15"/>
      <c r="O273" s="15"/>
      <c r="P273" s="15"/>
      <c r="Q273" s="15"/>
      <c r="R273" s="6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6:46" s="13" customFormat="1" ht="24.75" customHeight="1">
      <c r="F274" s="44"/>
      <c r="G274" s="1"/>
      <c r="H274" s="14"/>
      <c r="I274" s="6"/>
      <c r="J274" s="28"/>
      <c r="K274" s="6"/>
      <c r="L274" s="37"/>
      <c r="M274" s="39"/>
      <c r="N274" s="15"/>
      <c r="O274" s="15"/>
      <c r="P274" s="15"/>
      <c r="Q274" s="15"/>
      <c r="R274" s="6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6:46" s="13" customFormat="1" ht="24.75" customHeight="1">
      <c r="F275" s="44"/>
      <c r="G275" s="1"/>
      <c r="H275" s="14"/>
      <c r="I275" s="6"/>
      <c r="J275" s="28"/>
      <c r="K275" s="6"/>
      <c r="L275" s="37"/>
      <c r="M275" s="39"/>
      <c r="N275" s="15"/>
      <c r="O275" s="15"/>
      <c r="P275" s="15"/>
      <c r="Q275" s="15"/>
      <c r="R275" s="6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6:46" s="13" customFormat="1" ht="24.75" customHeight="1">
      <c r="F276" s="44"/>
      <c r="G276" s="1"/>
      <c r="H276" s="14"/>
      <c r="I276" s="6"/>
      <c r="J276" s="28"/>
      <c r="K276" s="6"/>
      <c r="L276" s="37"/>
      <c r="M276" s="39"/>
      <c r="N276" s="15"/>
      <c r="O276" s="15"/>
      <c r="P276" s="15"/>
      <c r="Q276" s="15"/>
      <c r="R276" s="6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6:46" s="13" customFormat="1" ht="24.75" customHeight="1">
      <c r="F277" s="44"/>
      <c r="G277" s="1"/>
      <c r="H277" s="14"/>
      <c r="I277" s="6"/>
      <c r="J277" s="28"/>
      <c r="K277" s="6"/>
      <c r="L277" s="37"/>
      <c r="M277" s="39"/>
      <c r="N277" s="15"/>
      <c r="O277" s="15"/>
      <c r="P277" s="15"/>
      <c r="Q277" s="15"/>
      <c r="R277" s="6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6:46" s="13" customFormat="1" ht="24.75" customHeight="1">
      <c r="F278" s="44"/>
      <c r="G278" s="1"/>
      <c r="H278" s="14"/>
      <c r="I278" s="6"/>
      <c r="J278" s="28"/>
      <c r="K278" s="6"/>
      <c r="L278" s="37"/>
      <c r="M278" s="39"/>
      <c r="N278" s="15"/>
      <c r="O278" s="15"/>
      <c r="P278" s="15"/>
      <c r="Q278" s="15"/>
      <c r="R278" s="6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6:46" s="13" customFormat="1" ht="24.75" customHeight="1">
      <c r="F279" s="44"/>
      <c r="G279" s="1"/>
      <c r="H279" s="14"/>
      <c r="I279" s="6"/>
      <c r="J279" s="28"/>
      <c r="K279" s="6"/>
      <c r="L279" s="37"/>
      <c r="M279" s="39"/>
      <c r="N279" s="15"/>
      <c r="O279" s="15"/>
      <c r="P279" s="15"/>
      <c r="Q279" s="15"/>
      <c r="R279" s="6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6:46" s="13" customFormat="1" ht="24.75" customHeight="1">
      <c r="F280" s="44"/>
      <c r="G280" s="1"/>
      <c r="H280" s="14"/>
      <c r="I280" s="6"/>
      <c r="J280" s="28"/>
      <c r="K280" s="6"/>
      <c r="L280" s="37"/>
      <c r="M280" s="39"/>
      <c r="N280" s="15"/>
      <c r="O280" s="15"/>
      <c r="P280" s="15"/>
      <c r="Q280" s="15"/>
      <c r="R280" s="6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6:46" s="13" customFormat="1" ht="24.75" customHeight="1">
      <c r="F281" s="44"/>
      <c r="G281" s="1"/>
      <c r="H281" s="14"/>
      <c r="I281" s="6"/>
      <c r="J281" s="28"/>
      <c r="K281" s="6"/>
      <c r="L281" s="37"/>
      <c r="M281" s="39"/>
      <c r="N281" s="15"/>
      <c r="O281" s="15"/>
      <c r="P281" s="15"/>
      <c r="Q281" s="15"/>
      <c r="R281" s="6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6:46" s="13" customFormat="1" ht="24.75" customHeight="1">
      <c r="F282" s="44"/>
      <c r="G282" s="1"/>
      <c r="H282" s="14"/>
      <c r="I282" s="6"/>
      <c r="J282" s="28"/>
      <c r="K282" s="6"/>
      <c r="L282" s="37"/>
      <c r="M282" s="39"/>
      <c r="N282" s="15"/>
      <c r="O282" s="15"/>
      <c r="P282" s="15"/>
      <c r="Q282" s="15"/>
      <c r="R282" s="6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6:46" s="13" customFormat="1" ht="24.75" customHeight="1">
      <c r="F283" s="44"/>
      <c r="G283" s="1"/>
      <c r="H283" s="14"/>
      <c r="I283" s="6"/>
      <c r="J283" s="28"/>
      <c r="K283" s="6"/>
      <c r="L283" s="37"/>
      <c r="M283" s="39"/>
      <c r="N283" s="15"/>
      <c r="O283" s="15"/>
      <c r="P283" s="15"/>
      <c r="Q283" s="15"/>
      <c r="R283" s="6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6:46" s="13" customFormat="1" ht="24.75" customHeight="1">
      <c r="F284" s="44"/>
      <c r="G284" s="1"/>
      <c r="H284" s="14"/>
      <c r="I284" s="6"/>
      <c r="J284" s="28"/>
      <c r="K284" s="6"/>
      <c r="L284" s="37"/>
      <c r="M284" s="39"/>
      <c r="N284" s="15"/>
      <c r="O284" s="15"/>
      <c r="P284" s="15"/>
      <c r="Q284" s="15"/>
      <c r="R284" s="6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6:46" s="13" customFormat="1" ht="24.75" customHeight="1">
      <c r="F285" s="44"/>
      <c r="G285" s="1"/>
      <c r="H285" s="14"/>
      <c r="I285" s="6"/>
      <c r="J285" s="28"/>
      <c r="K285" s="6"/>
      <c r="L285" s="37"/>
      <c r="M285" s="39"/>
      <c r="N285" s="15"/>
      <c r="O285" s="15"/>
      <c r="P285" s="15"/>
      <c r="Q285" s="15"/>
      <c r="R285" s="6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6:46" s="13" customFormat="1" ht="24.75" customHeight="1">
      <c r="F286" s="44"/>
      <c r="G286" s="1"/>
      <c r="H286" s="14"/>
      <c r="I286" s="6"/>
      <c r="J286" s="28"/>
      <c r="K286" s="6"/>
      <c r="L286" s="37"/>
      <c r="M286" s="39"/>
      <c r="N286" s="15"/>
      <c r="O286" s="15"/>
      <c r="P286" s="15"/>
      <c r="Q286" s="15"/>
      <c r="R286" s="6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6:46" s="13" customFormat="1" ht="24.75" customHeight="1">
      <c r="F287" s="44"/>
      <c r="G287" s="1"/>
      <c r="H287" s="14"/>
      <c r="I287" s="6"/>
      <c r="J287" s="28"/>
      <c r="K287" s="6"/>
      <c r="L287" s="37"/>
      <c r="M287" s="39"/>
      <c r="N287" s="15"/>
      <c r="O287" s="15"/>
      <c r="P287" s="15"/>
      <c r="Q287" s="15"/>
      <c r="R287" s="6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6:46" s="13" customFormat="1" ht="24.75" customHeight="1">
      <c r="F288" s="44"/>
      <c r="G288" s="1"/>
      <c r="H288" s="14"/>
      <c r="I288" s="6"/>
      <c r="J288" s="28"/>
      <c r="K288" s="6"/>
      <c r="L288" s="37"/>
      <c r="M288" s="39"/>
      <c r="N288" s="15"/>
      <c r="O288" s="15"/>
      <c r="P288" s="15"/>
      <c r="Q288" s="15"/>
      <c r="R288" s="6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6:46" s="13" customFormat="1" ht="24.75" customHeight="1">
      <c r="F289" s="44"/>
      <c r="G289" s="1"/>
      <c r="H289" s="14"/>
      <c r="I289" s="6"/>
      <c r="J289" s="28"/>
      <c r="K289" s="6"/>
      <c r="L289" s="37"/>
      <c r="M289" s="39"/>
      <c r="N289" s="15"/>
      <c r="O289" s="15"/>
      <c r="P289" s="15"/>
      <c r="Q289" s="15"/>
      <c r="R289" s="6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6:46" s="13" customFormat="1" ht="24.75" customHeight="1">
      <c r="F290" s="44"/>
      <c r="G290" s="1"/>
      <c r="H290" s="14"/>
      <c r="I290" s="6"/>
      <c r="J290" s="28"/>
      <c r="K290" s="6"/>
      <c r="L290" s="37"/>
      <c r="M290" s="39"/>
      <c r="N290" s="15"/>
      <c r="O290" s="15"/>
      <c r="P290" s="15"/>
      <c r="Q290" s="15"/>
      <c r="R290" s="6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6:46" s="13" customFormat="1" ht="24.75" customHeight="1">
      <c r="F291" s="44"/>
      <c r="G291" s="1"/>
      <c r="H291" s="14"/>
      <c r="I291" s="6"/>
      <c r="J291" s="28"/>
      <c r="K291" s="6"/>
      <c r="L291" s="37"/>
      <c r="M291" s="39"/>
      <c r="N291" s="15"/>
      <c r="O291" s="15"/>
      <c r="P291" s="15"/>
      <c r="Q291" s="15"/>
      <c r="R291" s="6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6:46" s="13" customFormat="1" ht="24.75" customHeight="1">
      <c r="F292" s="44"/>
      <c r="G292" s="1"/>
      <c r="H292" s="14"/>
      <c r="I292" s="6"/>
      <c r="J292" s="28"/>
      <c r="K292" s="6"/>
      <c r="L292" s="37"/>
      <c r="M292" s="39"/>
      <c r="N292" s="15"/>
      <c r="O292" s="15"/>
      <c r="P292" s="15"/>
      <c r="Q292" s="15"/>
      <c r="R292" s="6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6:46" s="13" customFormat="1" ht="24.75" customHeight="1">
      <c r="F293" s="44"/>
      <c r="G293" s="1"/>
      <c r="H293" s="14"/>
      <c r="I293" s="6"/>
      <c r="J293" s="28"/>
      <c r="K293" s="6"/>
      <c r="L293" s="37"/>
      <c r="M293" s="39"/>
      <c r="N293" s="15"/>
      <c r="O293" s="15"/>
      <c r="P293" s="15"/>
      <c r="Q293" s="15"/>
      <c r="R293" s="6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6:46" s="13" customFormat="1" ht="24.75" customHeight="1">
      <c r="F294" s="44"/>
      <c r="G294" s="1"/>
      <c r="H294" s="14"/>
      <c r="I294" s="6"/>
      <c r="J294" s="28"/>
      <c r="K294" s="6"/>
      <c r="L294" s="37"/>
      <c r="M294" s="39"/>
      <c r="N294" s="15"/>
      <c r="O294" s="15"/>
      <c r="P294" s="15"/>
      <c r="Q294" s="15"/>
      <c r="R294" s="6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6:46" s="13" customFormat="1" ht="24.75" customHeight="1">
      <c r="F295" s="44"/>
      <c r="G295" s="1"/>
      <c r="H295" s="14"/>
      <c r="I295" s="6"/>
      <c r="J295" s="28"/>
      <c r="K295" s="6"/>
      <c r="L295" s="37"/>
      <c r="M295" s="39"/>
      <c r="N295" s="15"/>
      <c r="O295" s="15"/>
      <c r="P295" s="15"/>
      <c r="Q295" s="15"/>
      <c r="R295" s="6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6:46" s="13" customFormat="1" ht="24.75" customHeight="1">
      <c r="F296" s="44"/>
      <c r="G296" s="1"/>
      <c r="H296" s="14"/>
      <c r="I296" s="6"/>
      <c r="J296" s="28"/>
      <c r="K296" s="6"/>
      <c r="L296" s="37"/>
      <c r="M296" s="39"/>
      <c r="N296" s="15"/>
      <c r="O296" s="15"/>
      <c r="P296" s="15"/>
      <c r="Q296" s="15"/>
      <c r="R296" s="6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6:46" s="13" customFormat="1" ht="24.75" customHeight="1">
      <c r="F297" s="44"/>
      <c r="G297" s="1"/>
      <c r="H297" s="14"/>
      <c r="I297" s="6"/>
      <c r="J297" s="28"/>
      <c r="K297" s="6"/>
      <c r="L297" s="37"/>
      <c r="M297" s="39"/>
      <c r="N297" s="15"/>
      <c r="O297" s="15"/>
      <c r="P297" s="15"/>
      <c r="Q297" s="15"/>
      <c r="R297" s="6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6:46" s="13" customFormat="1" ht="24.75" customHeight="1">
      <c r="F298" s="44"/>
      <c r="G298" s="1"/>
      <c r="H298" s="14"/>
      <c r="I298" s="6"/>
      <c r="J298" s="28"/>
      <c r="K298" s="6"/>
      <c r="L298" s="37"/>
      <c r="M298" s="39"/>
      <c r="N298" s="15"/>
      <c r="O298" s="15"/>
      <c r="P298" s="15"/>
      <c r="Q298" s="15"/>
      <c r="R298" s="6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6:46" s="13" customFormat="1" ht="24.75" customHeight="1">
      <c r="F299" s="44"/>
      <c r="G299" s="1"/>
      <c r="H299" s="14"/>
      <c r="I299" s="6"/>
      <c r="J299" s="28"/>
      <c r="K299" s="6"/>
      <c r="L299" s="37"/>
      <c r="M299" s="39"/>
      <c r="N299" s="15"/>
      <c r="O299" s="15"/>
      <c r="P299" s="15"/>
      <c r="Q299" s="15"/>
      <c r="R299" s="6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6:46" s="13" customFormat="1" ht="24.75" customHeight="1">
      <c r="F300" s="44"/>
      <c r="G300" s="1"/>
      <c r="H300" s="14"/>
      <c r="I300" s="6"/>
      <c r="J300" s="28"/>
      <c r="K300" s="6"/>
      <c r="L300" s="37"/>
      <c r="M300" s="39"/>
      <c r="N300" s="15"/>
      <c r="O300" s="15"/>
      <c r="P300" s="15"/>
      <c r="Q300" s="15"/>
      <c r="R300" s="6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6:46" s="13" customFormat="1" ht="24.75" customHeight="1">
      <c r="F301" s="44"/>
      <c r="G301" s="1"/>
      <c r="H301" s="14"/>
      <c r="I301" s="6"/>
      <c r="J301" s="28"/>
      <c r="K301" s="6"/>
      <c r="L301" s="37"/>
      <c r="M301" s="39"/>
      <c r="N301" s="15"/>
      <c r="O301" s="15"/>
      <c r="P301" s="15"/>
      <c r="Q301" s="15"/>
      <c r="R301" s="6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6:46" s="13" customFormat="1" ht="24.75" customHeight="1">
      <c r="F302" s="44"/>
      <c r="G302" s="1"/>
      <c r="H302" s="14"/>
      <c r="I302" s="6"/>
      <c r="J302" s="28"/>
      <c r="K302" s="6"/>
      <c r="L302" s="37"/>
      <c r="M302" s="39"/>
      <c r="N302" s="15"/>
      <c r="O302" s="15"/>
      <c r="P302" s="15"/>
      <c r="Q302" s="15"/>
      <c r="R302" s="6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6:46" s="13" customFormat="1" ht="24.75" customHeight="1">
      <c r="F303" s="44"/>
      <c r="G303" s="1"/>
      <c r="H303" s="14"/>
      <c r="I303" s="6"/>
      <c r="J303" s="28"/>
      <c r="K303" s="6"/>
      <c r="L303" s="37"/>
      <c r="M303" s="39"/>
      <c r="N303" s="15"/>
      <c r="O303" s="15"/>
      <c r="P303" s="15"/>
      <c r="Q303" s="15"/>
      <c r="R303" s="6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6:46" s="13" customFormat="1" ht="24.75" customHeight="1">
      <c r="F304" s="44"/>
      <c r="G304" s="1"/>
      <c r="H304" s="14"/>
      <c r="I304" s="6"/>
      <c r="J304" s="28"/>
      <c r="K304" s="6"/>
      <c r="L304" s="37"/>
      <c r="M304" s="39"/>
      <c r="N304" s="15"/>
      <c r="O304" s="15"/>
      <c r="P304" s="15"/>
      <c r="Q304" s="15"/>
      <c r="R304" s="6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6:46" s="13" customFormat="1" ht="24.75" customHeight="1">
      <c r="F305" s="44"/>
      <c r="G305" s="1"/>
      <c r="H305" s="14"/>
      <c r="I305" s="6"/>
      <c r="J305" s="28"/>
      <c r="K305" s="6"/>
      <c r="L305" s="37"/>
      <c r="M305" s="39"/>
      <c r="N305" s="15"/>
      <c r="O305" s="15"/>
      <c r="P305" s="15"/>
      <c r="Q305" s="15"/>
      <c r="R305" s="6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6:46" s="13" customFormat="1" ht="24.75" customHeight="1">
      <c r="F306" s="44"/>
      <c r="G306" s="1"/>
      <c r="H306" s="14"/>
      <c r="I306" s="6"/>
      <c r="J306" s="28"/>
      <c r="K306" s="6"/>
      <c r="L306" s="37"/>
      <c r="M306" s="39"/>
      <c r="N306" s="15"/>
      <c r="O306" s="15"/>
      <c r="P306" s="15"/>
      <c r="Q306" s="15"/>
      <c r="R306" s="6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6:46" s="13" customFormat="1" ht="24.75" customHeight="1">
      <c r="F307" s="44"/>
      <c r="G307" s="1"/>
      <c r="H307" s="14"/>
      <c r="I307" s="6"/>
      <c r="J307" s="28"/>
      <c r="K307" s="6"/>
      <c r="L307" s="37"/>
      <c r="M307" s="39"/>
      <c r="N307" s="15"/>
      <c r="O307" s="15"/>
      <c r="P307" s="15"/>
      <c r="Q307" s="15"/>
      <c r="R307" s="6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6:46" s="13" customFormat="1" ht="24.75" customHeight="1">
      <c r="F308" s="44"/>
      <c r="G308" s="1"/>
      <c r="H308" s="14"/>
      <c r="I308" s="6"/>
      <c r="J308" s="28"/>
      <c r="K308" s="6"/>
      <c r="L308" s="37"/>
      <c r="M308" s="39"/>
      <c r="N308" s="15"/>
      <c r="O308" s="15"/>
      <c r="P308" s="15"/>
      <c r="Q308" s="15"/>
      <c r="R308" s="6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6:46" s="13" customFormat="1" ht="24.75" customHeight="1">
      <c r="F309" s="44"/>
      <c r="G309" s="1"/>
      <c r="H309" s="14"/>
      <c r="I309" s="6"/>
      <c r="J309" s="28"/>
      <c r="K309" s="6"/>
      <c r="L309" s="37"/>
      <c r="M309" s="39"/>
      <c r="N309" s="15"/>
      <c r="O309" s="15"/>
      <c r="P309" s="15"/>
      <c r="Q309" s="15"/>
      <c r="R309" s="6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6:46" s="13" customFormat="1" ht="24.75" customHeight="1">
      <c r="F310" s="44"/>
      <c r="G310" s="1"/>
      <c r="H310" s="14"/>
      <c r="I310" s="6"/>
      <c r="J310" s="28"/>
      <c r="K310" s="6"/>
      <c r="L310" s="37"/>
      <c r="M310" s="39"/>
      <c r="N310" s="15"/>
      <c r="O310" s="15"/>
      <c r="P310" s="15"/>
      <c r="Q310" s="15"/>
      <c r="R310" s="6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6:46" s="13" customFormat="1" ht="24.75" customHeight="1">
      <c r="F311" s="44"/>
      <c r="G311" s="1"/>
      <c r="H311" s="14"/>
      <c r="I311" s="6"/>
      <c r="J311" s="28"/>
      <c r="K311" s="6"/>
      <c r="L311" s="37"/>
      <c r="M311" s="39"/>
      <c r="N311" s="15"/>
      <c r="O311" s="15"/>
      <c r="P311" s="15"/>
      <c r="Q311" s="15"/>
      <c r="R311" s="6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6:46" s="13" customFormat="1" ht="24.75" customHeight="1">
      <c r="F312" s="44"/>
      <c r="G312" s="1"/>
      <c r="H312" s="14"/>
      <c r="I312" s="6"/>
      <c r="J312" s="28"/>
      <c r="K312" s="6"/>
      <c r="L312" s="37"/>
      <c r="M312" s="39"/>
      <c r="N312" s="15"/>
      <c r="O312" s="15"/>
      <c r="P312" s="15"/>
      <c r="Q312" s="15"/>
      <c r="R312" s="6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6:46" s="13" customFormat="1" ht="24.75" customHeight="1">
      <c r="F313" s="44"/>
      <c r="G313" s="1"/>
      <c r="H313" s="14"/>
      <c r="I313" s="6"/>
      <c r="J313" s="28"/>
      <c r="K313" s="6"/>
      <c r="L313" s="37"/>
      <c r="M313" s="39"/>
      <c r="N313" s="15"/>
      <c r="O313" s="15"/>
      <c r="P313" s="15"/>
      <c r="Q313" s="15"/>
      <c r="R313" s="6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6:46" s="13" customFormat="1" ht="24.75" customHeight="1">
      <c r="F314" s="44"/>
      <c r="G314" s="1"/>
      <c r="H314" s="14"/>
      <c r="I314" s="6"/>
      <c r="J314" s="28"/>
      <c r="K314" s="6"/>
      <c r="L314" s="37"/>
      <c r="M314" s="39"/>
      <c r="N314" s="15"/>
      <c r="O314" s="15"/>
      <c r="P314" s="15"/>
      <c r="Q314" s="15"/>
      <c r="R314" s="6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6:46" s="13" customFormat="1" ht="24.75" customHeight="1">
      <c r="F315" s="44"/>
      <c r="G315" s="1"/>
      <c r="H315" s="14"/>
      <c r="I315" s="6"/>
      <c r="J315" s="28"/>
      <c r="K315" s="6"/>
      <c r="L315" s="37"/>
      <c r="M315" s="39"/>
      <c r="N315" s="15"/>
      <c r="O315" s="15"/>
      <c r="P315" s="15"/>
      <c r="Q315" s="15"/>
      <c r="R315" s="6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6:46" s="13" customFormat="1" ht="24.75" customHeight="1">
      <c r="F316" s="44"/>
      <c r="G316" s="1"/>
      <c r="H316" s="14"/>
      <c r="I316" s="6"/>
      <c r="J316" s="28"/>
      <c r="K316" s="6"/>
      <c r="L316" s="37"/>
      <c r="M316" s="39"/>
      <c r="N316" s="15"/>
      <c r="O316" s="15"/>
      <c r="P316" s="15"/>
      <c r="Q316" s="15"/>
      <c r="R316" s="6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6:46" s="13" customFormat="1" ht="24.75" customHeight="1">
      <c r="F317" s="44"/>
      <c r="G317" s="1"/>
      <c r="H317" s="14"/>
      <c r="I317" s="6"/>
      <c r="J317" s="28"/>
      <c r="K317" s="6"/>
      <c r="L317" s="37"/>
      <c r="M317" s="39"/>
      <c r="N317" s="15"/>
      <c r="O317" s="15"/>
      <c r="P317" s="15"/>
      <c r="Q317" s="15"/>
      <c r="R317" s="6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6:46" s="13" customFormat="1" ht="24.75" customHeight="1">
      <c r="F318" s="44"/>
      <c r="G318" s="1"/>
      <c r="H318" s="14"/>
      <c r="I318" s="6"/>
      <c r="J318" s="28"/>
      <c r="K318" s="6"/>
      <c r="L318" s="37"/>
      <c r="M318" s="39"/>
      <c r="N318" s="15"/>
      <c r="O318" s="15"/>
      <c r="P318" s="15"/>
      <c r="Q318" s="15"/>
      <c r="R318" s="6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6:46" s="13" customFormat="1" ht="24.75" customHeight="1">
      <c r="F319" s="44"/>
      <c r="G319" s="1"/>
      <c r="H319" s="14"/>
      <c r="I319" s="6"/>
      <c r="J319" s="28"/>
      <c r="K319" s="6"/>
      <c r="L319" s="37"/>
      <c r="M319" s="39"/>
      <c r="N319" s="15"/>
      <c r="O319" s="15"/>
      <c r="P319" s="15"/>
      <c r="Q319" s="15"/>
      <c r="R319" s="6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6:46" s="13" customFormat="1" ht="24.75" customHeight="1">
      <c r="F320" s="44"/>
      <c r="G320" s="1"/>
      <c r="H320" s="14"/>
      <c r="I320" s="6"/>
      <c r="J320" s="28"/>
      <c r="K320" s="6"/>
      <c r="L320" s="37"/>
      <c r="M320" s="39"/>
      <c r="N320" s="15"/>
      <c r="O320" s="15"/>
      <c r="P320" s="15"/>
      <c r="Q320" s="15"/>
      <c r="R320" s="6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6:46" s="13" customFormat="1" ht="24.75" customHeight="1">
      <c r="F321" s="44"/>
      <c r="G321" s="1"/>
      <c r="H321" s="14"/>
      <c r="I321" s="6"/>
      <c r="J321" s="28"/>
      <c r="K321" s="6"/>
      <c r="L321" s="37"/>
      <c r="M321" s="39"/>
      <c r="N321" s="15"/>
      <c r="O321" s="15"/>
      <c r="P321" s="15"/>
      <c r="Q321" s="15"/>
      <c r="R321" s="6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6:46" s="13" customFormat="1" ht="24.75" customHeight="1">
      <c r="F322" s="44"/>
      <c r="G322" s="1"/>
      <c r="H322" s="14"/>
      <c r="I322" s="6"/>
      <c r="J322" s="28"/>
      <c r="K322" s="6"/>
      <c r="L322" s="37"/>
      <c r="M322" s="39"/>
      <c r="N322" s="15"/>
      <c r="O322" s="15"/>
      <c r="P322" s="15"/>
      <c r="Q322" s="15"/>
      <c r="R322" s="6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6:46" s="13" customFormat="1" ht="24.75" customHeight="1">
      <c r="F323" s="44"/>
      <c r="G323" s="1"/>
      <c r="H323" s="14"/>
      <c r="I323" s="6"/>
      <c r="J323" s="28"/>
      <c r="K323" s="6"/>
      <c r="L323" s="37"/>
      <c r="M323" s="39"/>
      <c r="N323" s="15"/>
      <c r="O323" s="15"/>
      <c r="P323" s="15"/>
      <c r="Q323" s="15"/>
      <c r="R323" s="6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6:46" s="13" customFormat="1" ht="24.75" customHeight="1">
      <c r="F324" s="44"/>
      <c r="G324" s="1"/>
      <c r="H324" s="14"/>
      <c r="I324" s="6"/>
      <c r="J324" s="28"/>
      <c r="K324" s="6"/>
      <c r="L324" s="37"/>
      <c r="M324" s="39"/>
      <c r="N324" s="15"/>
      <c r="O324" s="15"/>
      <c r="P324" s="15"/>
      <c r="Q324" s="15"/>
      <c r="R324" s="6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6:46" s="13" customFormat="1" ht="24.75" customHeight="1">
      <c r="F325" s="44"/>
      <c r="G325" s="1"/>
      <c r="H325" s="14"/>
      <c r="I325" s="6"/>
      <c r="J325" s="28"/>
      <c r="K325" s="6"/>
      <c r="L325" s="37"/>
      <c r="M325" s="39"/>
      <c r="N325" s="15"/>
      <c r="O325" s="15"/>
      <c r="P325" s="15"/>
      <c r="Q325" s="15"/>
      <c r="R325" s="6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6:46" s="13" customFormat="1" ht="24.75" customHeight="1">
      <c r="F326" s="44"/>
      <c r="G326" s="1"/>
      <c r="H326" s="14"/>
      <c r="I326" s="6"/>
      <c r="J326" s="28"/>
      <c r="K326" s="6"/>
      <c r="L326" s="37"/>
      <c r="M326" s="39"/>
      <c r="N326" s="15"/>
      <c r="O326" s="15"/>
      <c r="P326" s="15"/>
      <c r="Q326" s="15"/>
      <c r="R326" s="6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6:46" s="13" customFormat="1" ht="24.75" customHeight="1">
      <c r="F327" s="44"/>
      <c r="G327" s="1"/>
      <c r="H327" s="14"/>
      <c r="I327" s="6"/>
      <c r="J327" s="28"/>
      <c r="K327" s="6"/>
      <c r="L327" s="37"/>
      <c r="M327" s="39"/>
      <c r="N327" s="15"/>
      <c r="O327" s="15"/>
      <c r="P327" s="15"/>
      <c r="Q327" s="15"/>
      <c r="R327" s="6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6:46" s="13" customFormat="1" ht="24.75" customHeight="1">
      <c r="F328" s="44"/>
      <c r="G328" s="1"/>
      <c r="H328" s="14"/>
      <c r="I328" s="6"/>
      <c r="J328" s="28"/>
      <c r="K328" s="6"/>
      <c r="L328" s="37"/>
      <c r="M328" s="39"/>
      <c r="N328" s="15"/>
      <c r="O328" s="15"/>
      <c r="P328" s="15"/>
      <c r="Q328" s="15"/>
      <c r="R328" s="6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6:46" s="13" customFormat="1" ht="24.75" customHeight="1">
      <c r="F329" s="44"/>
      <c r="G329" s="1"/>
      <c r="H329" s="14"/>
      <c r="I329" s="6"/>
      <c r="J329" s="28"/>
      <c r="K329" s="6"/>
      <c r="L329" s="37"/>
      <c r="M329" s="39"/>
      <c r="N329" s="15"/>
      <c r="O329" s="15"/>
      <c r="P329" s="15"/>
      <c r="Q329" s="15"/>
      <c r="R329" s="6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6:46" s="13" customFormat="1" ht="24.75" customHeight="1">
      <c r="F330" s="44"/>
      <c r="G330" s="1"/>
      <c r="H330" s="14"/>
      <c r="I330" s="6"/>
      <c r="J330" s="28"/>
      <c r="K330" s="6"/>
      <c r="L330" s="37"/>
      <c r="M330" s="39"/>
      <c r="N330" s="15"/>
      <c r="O330" s="15"/>
      <c r="P330" s="15"/>
      <c r="Q330" s="15"/>
      <c r="R330" s="6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6:46" s="13" customFormat="1" ht="24.75" customHeight="1">
      <c r="F331" s="44"/>
      <c r="G331" s="1"/>
      <c r="H331" s="14"/>
      <c r="I331" s="6"/>
      <c r="J331" s="28"/>
      <c r="K331" s="6"/>
      <c r="L331" s="37"/>
      <c r="M331" s="39"/>
      <c r="N331" s="15"/>
      <c r="O331" s="15"/>
      <c r="P331" s="15"/>
      <c r="Q331" s="15"/>
      <c r="R331" s="6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6:46" s="13" customFormat="1" ht="24.75" customHeight="1">
      <c r="F332" s="44"/>
      <c r="G332" s="1"/>
      <c r="H332" s="14"/>
      <c r="I332" s="6"/>
      <c r="J332" s="28"/>
      <c r="K332" s="6"/>
      <c r="L332" s="37"/>
      <c r="M332" s="39"/>
      <c r="N332" s="15"/>
      <c r="O332" s="15"/>
      <c r="P332" s="15"/>
      <c r="Q332" s="15"/>
      <c r="R332" s="6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6:46" s="13" customFormat="1" ht="24.75" customHeight="1">
      <c r="F333" s="44"/>
      <c r="G333" s="1"/>
      <c r="H333" s="14"/>
      <c r="I333" s="6"/>
      <c r="J333" s="28"/>
      <c r="K333" s="6"/>
      <c r="L333" s="37"/>
      <c r="M333" s="39"/>
      <c r="N333" s="15"/>
      <c r="O333" s="15"/>
      <c r="P333" s="15"/>
      <c r="Q333" s="15"/>
      <c r="R333" s="6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6:46" s="13" customFormat="1" ht="24.75" customHeight="1">
      <c r="F334" s="44"/>
      <c r="G334" s="1"/>
      <c r="H334" s="14"/>
      <c r="I334" s="6"/>
      <c r="J334" s="28"/>
      <c r="K334" s="6"/>
      <c r="L334" s="37"/>
      <c r="M334" s="39"/>
      <c r="N334" s="15"/>
      <c r="O334" s="15"/>
      <c r="P334" s="15"/>
      <c r="Q334" s="15"/>
      <c r="R334" s="6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6:46" s="13" customFormat="1" ht="24.75" customHeight="1">
      <c r="F335" s="44"/>
      <c r="G335" s="1"/>
      <c r="H335" s="14"/>
      <c r="I335" s="6"/>
      <c r="J335" s="28"/>
      <c r="K335" s="6"/>
      <c r="L335" s="37"/>
      <c r="M335" s="39"/>
      <c r="N335" s="15"/>
      <c r="O335" s="15"/>
      <c r="P335" s="15"/>
      <c r="Q335" s="15"/>
      <c r="R335" s="6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6:46" s="13" customFormat="1" ht="24.75" customHeight="1">
      <c r="F336" s="44"/>
      <c r="G336" s="1"/>
      <c r="H336" s="14"/>
      <c r="I336" s="6"/>
      <c r="J336" s="28"/>
      <c r="K336" s="6"/>
      <c r="L336" s="37"/>
      <c r="M336" s="39"/>
      <c r="N336" s="15"/>
      <c r="O336" s="15"/>
      <c r="P336" s="15"/>
      <c r="Q336" s="15"/>
      <c r="R336" s="6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6:46" s="13" customFormat="1" ht="24.75" customHeight="1">
      <c r="F337" s="44"/>
      <c r="G337" s="1"/>
      <c r="H337" s="14"/>
      <c r="I337" s="6"/>
      <c r="J337" s="28"/>
      <c r="K337" s="6"/>
      <c r="L337" s="37"/>
      <c r="M337" s="39"/>
      <c r="N337" s="15"/>
      <c r="O337" s="15"/>
      <c r="P337" s="15"/>
      <c r="Q337" s="15"/>
      <c r="R337" s="6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6:46" s="13" customFormat="1" ht="24.75" customHeight="1">
      <c r="F338" s="44"/>
      <c r="G338" s="1"/>
      <c r="H338" s="14"/>
      <c r="I338" s="6"/>
      <c r="J338" s="28"/>
      <c r="K338" s="6"/>
      <c r="L338" s="37"/>
      <c r="M338" s="39"/>
      <c r="N338" s="15"/>
      <c r="O338" s="15"/>
      <c r="P338" s="15"/>
      <c r="Q338" s="15"/>
      <c r="R338" s="6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6:46" s="13" customFormat="1" ht="24.75" customHeight="1">
      <c r="F339" s="44"/>
      <c r="G339" s="1"/>
      <c r="H339" s="14"/>
      <c r="I339" s="6"/>
      <c r="J339" s="28"/>
      <c r="K339" s="6"/>
      <c r="L339" s="37"/>
      <c r="M339" s="39"/>
      <c r="N339" s="15"/>
      <c r="O339" s="15"/>
      <c r="P339" s="15"/>
      <c r="Q339" s="15"/>
      <c r="R339" s="6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6:46" s="13" customFormat="1" ht="24.75" customHeight="1">
      <c r="F340" s="44"/>
      <c r="G340" s="1"/>
      <c r="H340" s="14"/>
      <c r="I340" s="6"/>
      <c r="J340" s="28"/>
      <c r="K340" s="6"/>
      <c r="L340" s="37"/>
      <c r="M340" s="39"/>
      <c r="N340" s="15"/>
      <c r="O340" s="15"/>
      <c r="P340" s="15"/>
      <c r="Q340" s="15"/>
      <c r="R340" s="6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6:46" s="13" customFormat="1" ht="24.75" customHeight="1">
      <c r="F341" s="44"/>
      <c r="G341" s="1"/>
      <c r="H341" s="14"/>
      <c r="I341" s="6"/>
      <c r="J341" s="28"/>
      <c r="K341" s="6"/>
      <c r="L341" s="37"/>
      <c r="M341" s="39"/>
      <c r="N341" s="15"/>
      <c r="O341" s="15"/>
      <c r="P341" s="15"/>
      <c r="Q341" s="15"/>
      <c r="R341" s="6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6:46" s="13" customFormat="1" ht="24.75" customHeight="1">
      <c r="F342" s="44"/>
      <c r="G342" s="1"/>
      <c r="H342" s="14"/>
      <c r="I342" s="6"/>
      <c r="J342" s="28"/>
      <c r="K342" s="6"/>
      <c r="L342" s="37"/>
      <c r="M342" s="39"/>
      <c r="N342" s="15"/>
      <c r="O342" s="15"/>
      <c r="P342" s="15"/>
      <c r="Q342" s="15"/>
      <c r="R342" s="6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6:46" s="13" customFormat="1" ht="24.75" customHeight="1">
      <c r="F343" s="44"/>
      <c r="G343" s="1"/>
      <c r="H343" s="14"/>
      <c r="I343" s="6"/>
      <c r="J343" s="28"/>
      <c r="K343" s="6"/>
      <c r="L343" s="37"/>
      <c r="M343" s="39"/>
      <c r="N343" s="15"/>
      <c r="O343" s="15"/>
      <c r="P343" s="15"/>
      <c r="Q343" s="15"/>
      <c r="R343" s="6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6:46" s="13" customFormat="1" ht="24.75" customHeight="1">
      <c r="F344" s="44"/>
      <c r="G344" s="1"/>
      <c r="H344" s="14"/>
      <c r="I344" s="6"/>
      <c r="J344" s="28"/>
      <c r="K344" s="6"/>
      <c r="L344" s="37"/>
      <c r="M344" s="39"/>
      <c r="N344" s="15"/>
      <c r="O344" s="15"/>
      <c r="P344" s="15"/>
      <c r="Q344" s="15"/>
      <c r="R344" s="6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6:46" s="13" customFormat="1" ht="24.75" customHeight="1">
      <c r="F345" s="44"/>
      <c r="G345" s="1"/>
      <c r="H345" s="14"/>
      <c r="I345" s="6"/>
      <c r="J345" s="28"/>
      <c r="K345" s="6"/>
      <c r="L345" s="37"/>
      <c r="M345" s="39"/>
      <c r="N345" s="15"/>
      <c r="O345" s="15"/>
      <c r="P345" s="15"/>
      <c r="Q345" s="15"/>
      <c r="R345" s="6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6:46" s="13" customFormat="1" ht="24.75" customHeight="1">
      <c r="F346" s="44"/>
      <c r="G346" s="1"/>
      <c r="H346" s="14"/>
      <c r="I346" s="6"/>
      <c r="J346" s="28"/>
      <c r="K346" s="6"/>
      <c r="L346" s="37"/>
      <c r="M346" s="39"/>
      <c r="N346" s="15"/>
      <c r="O346" s="15"/>
      <c r="P346" s="15"/>
      <c r="Q346" s="15"/>
      <c r="R346" s="6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6:46" s="13" customFormat="1" ht="24.75" customHeight="1">
      <c r="F347" s="44"/>
      <c r="G347" s="1"/>
      <c r="H347" s="14"/>
      <c r="I347" s="6"/>
      <c r="J347" s="28"/>
      <c r="K347" s="6"/>
      <c r="L347" s="37"/>
      <c r="M347" s="39"/>
      <c r="N347" s="15"/>
      <c r="O347" s="15"/>
      <c r="P347" s="15"/>
      <c r="Q347" s="15"/>
      <c r="R347" s="6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6:46" s="13" customFormat="1" ht="24.75" customHeight="1">
      <c r="F348" s="44"/>
      <c r="G348" s="1"/>
      <c r="H348" s="14"/>
      <c r="I348" s="6"/>
      <c r="J348" s="28"/>
      <c r="K348" s="6"/>
      <c r="L348" s="37"/>
      <c r="M348" s="39"/>
      <c r="N348" s="15"/>
      <c r="O348" s="15"/>
      <c r="P348" s="15"/>
      <c r="Q348" s="15"/>
      <c r="R348" s="6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6:46" s="13" customFormat="1" ht="24.75" customHeight="1">
      <c r="F349" s="44"/>
      <c r="G349" s="1"/>
      <c r="H349" s="14"/>
      <c r="I349" s="6"/>
      <c r="J349" s="28"/>
      <c r="K349" s="6"/>
      <c r="L349" s="37"/>
      <c r="M349" s="39"/>
      <c r="N349" s="15"/>
      <c r="O349" s="15"/>
      <c r="P349" s="15"/>
      <c r="Q349" s="15"/>
      <c r="R349" s="6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6:46" s="13" customFormat="1" ht="24.75" customHeight="1">
      <c r="F350" s="44"/>
      <c r="G350" s="1"/>
      <c r="H350" s="14"/>
      <c r="I350" s="6"/>
      <c r="J350" s="28"/>
      <c r="K350" s="6"/>
      <c r="L350" s="37"/>
      <c r="M350" s="39"/>
      <c r="N350" s="15"/>
      <c r="O350" s="15"/>
      <c r="P350" s="15"/>
      <c r="Q350" s="15"/>
      <c r="R350" s="6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6:46" s="13" customFormat="1" ht="24.75" customHeight="1">
      <c r="F351" s="44"/>
      <c r="G351" s="1"/>
      <c r="H351" s="14"/>
      <c r="I351" s="6"/>
      <c r="J351" s="28"/>
      <c r="K351" s="6"/>
      <c r="L351" s="37"/>
      <c r="M351" s="39"/>
      <c r="N351" s="15"/>
      <c r="O351" s="15"/>
      <c r="P351" s="15"/>
      <c r="Q351" s="15"/>
      <c r="R351" s="6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6:46" s="13" customFormat="1" ht="24.75" customHeight="1">
      <c r="F352" s="44"/>
      <c r="G352" s="1"/>
      <c r="H352" s="14"/>
      <c r="I352" s="6"/>
      <c r="J352" s="28"/>
      <c r="K352" s="6"/>
      <c r="L352" s="37"/>
      <c r="M352" s="39"/>
      <c r="N352" s="15"/>
      <c r="O352" s="15"/>
      <c r="P352" s="15"/>
      <c r="Q352" s="15"/>
      <c r="R352" s="6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6:46" s="13" customFormat="1" ht="24.75" customHeight="1">
      <c r="F353" s="44"/>
      <c r="G353" s="1"/>
      <c r="H353" s="14"/>
      <c r="I353" s="6"/>
      <c r="J353" s="28"/>
      <c r="K353" s="6"/>
      <c r="L353" s="37"/>
      <c r="M353" s="39"/>
      <c r="N353" s="15"/>
      <c r="O353" s="15"/>
      <c r="P353" s="15"/>
      <c r="Q353" s="15"/>
      <c r="R353" s="6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6:46" s="13" customFormat="1" ht="24.75" customHeight="1">
      <c r="F354" s="44"/>
      <c r="G354" s="1"/>
      <c r="H354" s="14"/>
      <c r="I354" s="6"/>
      <c r="J354" s="28"/>
      <c r="K354" s="6"/>
      <c r="L354" s="37"/>
      <c r="M354" s="39"/>
      <c r="N354" s="15"/>
      <c r="O354" s="15"/>
      <c r="P354" s="15"/>
      <c r="Q354" s="15"/>
      <c r="R354" s="6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6:46" s="13" customFormat="1" ht="24.75" customHeight="1">
      <c r="F355" s="44"/>
      <c r="G355" s="1"/>
      <c r="H355" s="14"/>
      <c r="I355" s="6"/>
      <c r="J355" s="28"/>
      <c r="K355" s="6"/>
      <c r="L355" s="37"/>
      <c r="M355" s="39"/>
      <c r="N355" s="15"/>
      <c r="O355" s="15"/>
      <c r="P355" s="15"/>
      <c r="Q355" s="15"/>
      <c r="R355" s="6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6:46" s="13" customFormat="1" ht="24.75" customHeight="1">
      <c r="F356" s="44"/>
      <c r="G356" s="1"/>
      <c r="H356" s="14"/>
      <c r="I356" s="6"/>
      <c r="J356" s="28"/>
      <c r="K356" s="6"/>
      <c r="L356" s="37"/>
      <c r="M356" s="39"/>
      <c r="N356" s="15"/>
      <c r="O356" s="15"/>
      <c r="P356" s="15"/>
      <c r="Q356" s="15"/>
      <c r="R356" s="6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6:46" s="13" customFormat="1" ht="24.75" customHeight="1">
      <c r="F357" s="44"/>
      <c r="G357" s="1"/>
      <c r="H357" s="14"/>
      <c r="I357" s="6"/>
      <c r="J357" s="28"/>
      <c r="K357" s="6"/>
      <c r="L357" s="37"/>
      <c r="M357" s="39"/>
      <c r="N357" s="15"/>
      <c r="O357" s="15"/>
      <c r="P357" s="15"/>
      <c r="Q357" s="15"/>
      <c r="R357" s="6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6:46" s="13" customFormat="1" ht="24.75" customHeight="1">
      <c r="F358" s="44"/>
      <c r="G358" s="1"/>
      <c r="H358" s="14"/>
      <c r="I358" s="6"/>
      <c r="J358" s="28"/>
      <c r="K358" s="6"/>
      <c r="L358" s="37"/>
      <c r="M358" s="39"/>
      <c r="N358" s="15"/>
      <c r="O358" s="15"/>
      <c r="P358" s="15"/>
      <c r="Q358" s="15"/>
      <c r="R358" s="6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6:46" s="13" customFormat="1" ht="24.75" customHeight="1">
      <c r="F359" s="44"/>
      <c r="G359" s="1"/>
      <c r="H359" s="14"/>
      <c r="I359" s="6"/>
      <c r="J359" s="28"/>
      <c r="K359" s="6"/>
      <c r="L359" s="37"/>
      <c r="M359" s="39"/>
      <c r="N359" s="15"/>
      <c r="O359" s="15"/>
      <c r="P359" s="15"/>
      <c r="Q359" s="15"/>
      <c r="R359" s="6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6:46" s="13" customFormat="1" ht="24.75" customHeight="1">
      <c r="F360" s="44"/>
      <c r="G360" s="1"/>
      <c r="H360" s="14"/>
      <c r="I360" s="6"/>
      <c r="J360" s="28"/>
      <c r="K360" s="6"/>
      <c r="L360" s="37"/>
      <c r="M360" s="39"/>
      <c r="N360" s="15"/>
      <c r="O360" s="15"/>
      <c r="P360" s="15"/>
      <c r="Q360" s="15"/>
      <c r="R360" s="6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6:46" s="13" customFormat="1" ht="24.75" customHeight="1">
      <c r="F361" s="44"/>
      <c r="G361" s="1"/>
      <c r="H361" s="14"/>
      <c r="I361" s="6"/>
      <c r="J361" s="28"/>
      <c r="K361" s="6"/>
      <c r="L361" s="37"/>
      <c r="M361" s="39"/>
      <c r="N361" s="15"/>
      <c r="O361" s="15"/>
      <c r="P361" s="15"/>
      <c r="Q361" s="15"/>
      <c r="R361" s="6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6:46" s="13" customFormat="1" ht="24.75" customHeight="1">
      <c r="F362" s="44"/>
      <c r="G362" s="1"/>
      <c r="H362" s="14"/>
      <c r="I362" s="6"/>
      <c r="J362" s="28"/>
      <c r="K362" s="6"/>
      <c r="L362" s="37"/>
      <c r="M362" s="39"/>
      <c r="N362" s="15"/>
      <c r="O362" s="15"/>
      <c r="P362" s="15"/>
      <c r="Q362" s="15"/>
      <c r="R362" s="6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6:46" s="13" customFormat="1" ht="24.75" customHeight="1">
      <c r="F363" s="44"/>
      <c r="G363" s="1"/>
      <c r="H363" s="14"/>
      <c r="I363" s="6"/>
      <c r="J363" s="28"/>
      <c r="K363" s="6"/>
      <c r="L363" s="37"/>
      <c r="M363" s="39"/>
      <c r="N363" s="15"/>
      <c r="O363" s="15"/>
      <c r="P363" s="15"/>
      <c r="Q363" s="15"/>
      <c r="R363" s="6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6:46" s="13" customFormat="1" ht="24.75" customHeight="1">
      <c r="F364" s="44"/>
      <c r="G364" s="1"/>
      <c r="H364" s="14"/>
      <c r="I364" s="6"/>
      <c r="J364" s="28"/>
      <c r="K364" s="6"/>
      <c r="L364" s="37"/>
      <c r="M364" s="39"/>
      <c r="N364" s="15"/>
      <c r="O364" s="15"/>
      <c r="P364" s="15"/>
      <c r="Q364" s="15"/>
      <c r="R364" s="6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6:46" s="13" customFormat="1" ht="24.75" customHeight="1">
      <c r="F365" s="44"/>
      <c r="G365" s="1"/>
      <c r="H365" s="14"/>
      <c r="I365" s="6"/>
      <c r="J365" s="28"/>
      <c r="K365" s="6"/>
      <c r="L365" s="37"/>
      <c r="M365" s="39"/>
      <c r="N365" s="15"/>
      <c r="O365" s="15"/>
      <c r="P365" s="15"/>
      <c r="Q365" s="15"/>
      <c r="R365" s="6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6:46" s="13" customFormat="1" ht="24.75" customHeight="1">
      <c r="F366" s="44"/>
      <c r="G366" s="1"/>
      <c r="H366" s="14"/>
      <c r="I366" s="6"/>
      <c r="J366" s="28"/>
      <c r="K366" s="6"/>
      <c r="L366" s="37"/>
      <c r="M366" s="39"/>
      <c r="N366" s="15"/>
      <c r="O366" s="15"/>
      <c r="P366" s="15"/>
      <c r="Q366" s="15"/>
      <c r="R366" s="6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6:46" s="13" customFormat="1" ht="24.75" customHeight="1">
      <c r="F367" s="44"/>
      <c r="G367" s="1"/>
      <c r="H367" s="14"/>
      <c r="I367" s="6"/>
      <c r="J367" s="28"/>
      <c r="K367" s="6"/>
      <c r="L367" s="37"/>
      <c r="M367" s="39"/>
      <c r="N367" s="15"/>
      <c r="O367" s="15"/>
      <c r="P367" s="15"/>
      <c r="Q367" s="15"/>
      <c r="R367" s="6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6:46" s="13" customFormat="1" ht="24.75" customHeight="1">
      <c r="F368" s="44"/>
      <c r="G368" s="1"/>
      <c r="H368" s="14"/>
      <c r="I368" s="6"/>
      <c r="J368" s="28"/>
      <c r="K368" s="6"/>
      <c r="L368" s="37"/>
      <c r="M368" s="39"/>
      <c r="N368" s="15"/>
      <c r="O368" s="15"/>
      <c r="P368" s="15"/>
      <c r="Q368" s="15"/>
      <c r="R368" s="6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6:46" s="13" customFormat="1" ht="24.75" customHeight="1">
      <c r="F369" s="44"/>
      <c r="G369" s="1"/>
      <c r="H369" s="14"/>
      <c r="I369" s="6"/>
      <c r="J369" s="28"/>
      <c r="K369" s="6"/>
      <c r="L369" s="37"/>
      <c r="M369" s="39"/>
      <c r="N369" s="15"/>
      <c r="O369" s="15"/>
      <c r="P369" s="15"/>
      <c r="Q369" s="15"/>
      <c r="R369" s="6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6:46" s="13" customFormat="1" ht="24.75" customHeight="1">
      <c r="F370" s="44"/>
      <c r="G370" s="1"/>
      <c r="H370" s="14"/>
      <c r="I370" s="6"/>
      <c r="J370" s="28"/>
      <c r="K370" s="6"/>
      <c r="L370" s="37"/>
      <c r="M370" s="39"/>
      <c r="N370" s="15"/>
      <c r="O370" s="15"/>
      <c r="P370" s="15"/>
      <c r="Q370" s="15"/>
      <c r="R370" s="6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6:46" s="13" customFormat="1" ht="24.75" customHeight="1">
      <c r="F371" s="44"/>
      <c r="G371" s="1"/>
      <c r="H371" s="14"/>
      <c r="I371" s="6"/>
      <c r="J371" s="28"/>
      <c r="K371" s="6"/>
      <c r="L371" s="37"/>
      <c r="M371" s="39"/>
      <c r="N371" s="15"/>
      <c r="O371" s="15"/>
      <c r="P371" s="15"/>
      <c r="Q371" s="15"/>
      <c r="R371" s="6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6:46" s="13" customFormat="1" ht="24.75" customHeight="1">
      <c r="F372" s="44"/>
      <c r="G372" s="1"/>
      <c r="H372" s="14"/>
      <c r="I372" s="6"/>
      <c r="J372" s="28"/>
      <c r="K372" s="6"/>
      <c r="L372" s="37"/>
      <c r="M372" s="39"/>
      <c r="N372" s="15"/>
      <c r="O372" s="15"/>
      <c r="P372" s="15"/>
      <c r="Q372" s="15"/>
      <c r="R372" s="6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6:46" s="13" customFormat="1" ht="24.75" customHeight="1">
      <c r="F373" s="44"/>
      <c r="G373" s="1"/>
      <c r="H373" s="14"/>
      <c r="I373" s="6"/>
      <c r="J373" s="28"/>
      <c r="K373" s="6"/>
      <c r="L373" s="37"/>
      <c r="M373" s="39"/>
      <c r="N373" s="15"/>
      <c r="O373" s="15"/>
      <c r="P373" s="15"/>
      <c r="Q373" s="15"/>
      <c r="R373" s="6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6:46" s="13" customFormat="1" ht="24.75" customHeight="1">
      <c r="F374" s="44"/>
      <c r="G374" s="1"/>
      <c r="H374" s="14"/>
      <c r="I374" s="6"/>
      <c r="J374" s="28"/>
      <c r="K374" s="6"/>
      <c r="L374" s="37"/>
      <c r="M374" s="39"/>
      <c r="N374" s="15"/>
      <c r="O374" s="15"/>
      <c r="P374" s="15"/>
      <c r="Q374" s="15"/>
      <c r="R374" s="6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6:46" s="13" customFormat="1" ht="24.75" customHeight="1">
      <c r="F375" s="44"/>
      <c r="G375" s="1"/>
      <c r="H375" s="14"/>
      <c r="I375" s="6"/>
      <c r="J375" s="28"/>
      <c r="K375" s="6"/>
      <c r="L375" s="37"/>
      <c r="M375" s="39"/>
      <c r="N375" s="15"/>
      <c r="O375" s="15"/>
      <c r="P375" s="15"/>
      <c r="Q375" s="15"/>
      <c r="R375" s="6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6:46" s="13" customFormat="1" ht="24.75" customHeight="1">
      <c r="F376" s="44"/>
      <c r="G376" s="1"/>
      <c r="H376" s="14"/>
      <c r="I376" s="6"/>
      <c r="J376" s="28"/>
      <c r="K376" s="6"/>
      <c r="L376" s="37"/>
      <c r="M376" s="39"/>
      <c r="N376" s="15"/>
      <c r="O376" s="15"/>
      <c r="P376" s="15"/>
      <c r="Q376" s="15"/>
      <c r="R376" s="6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6:46" s="13" customFormat="1" ht="24.75" customHeight="1">
      <c r="F377" s="44"/>
      <c r="G377" s="1"/>
      <c r="H377" s="14"/>
      <c r="I377" s="6"/>
      <c r="J377" s="28"/>
      <c r="K377" s="6"/>
      <c r="L377" s="37"/>
      <c r="M377" s="39"/>
      <c r="N377" s="15"/>
      <c r="O377" s="15"/>
      <c r="P377" s="15"/>
      <c r="Q377" s="15"/>
      <c r="R377" s="6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6:46" s="13" customFormat="1" ht="24.75" customHeight="1">
      <c r="F378" s="44"/>
      <c r="G378" s="1"/>
      <c r="H378" s="14"/>
      <c r="I378" s="6"/>
      <c r="J378" s="28"/>
      <c r="K378" s="6"/>
      <c r="L378" s="37"/>
      <c r="M378" s="39"/>
      <c r="N378" s="15"/>
      <c r="O378" s="15"/>
      <c r="P378" s="15"/>
      <c r="Q378" s="15"/>
      <c r="R378" s="6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6:46" s="13" customFormat="1" ht="24.75" customHeight="1">
      <c r="F379" s="44"/>
      <c r="G379" s="1"/>
      <c r="H379" s="14"/>
      <c r="I379" s="6"/>
      <c r="J379" s="28"/>
      <c r="K379" s="6"/>
      <c r="L379" s="37"/>
      <c r="M379" s="39"/>
      <c r="N379" s="15"/>
      <c r="O379" s="15"/>
      <c r="P379" s="15"/>
      <c r="Q379" s="15"/>
      <c r="R379" s="6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6:46" s="13" customFormat="1" ht="24.75" customHeight="1">
      <c r="F380" s="44"/>
      <c r="G380" s="1"/>
      <c r="H380" s="14"/>
      <c r="I380" s="6"/>
      <c r="J380" s="28"/>
      <c r="K380" s="6"/>
      <c r="L380" s="37"/>
      <c r="M380" s="39"/>
      <c r="N380" s="15"/>
      <c r="O380" s="15"/>
      <c r="P380" s="15"/>
      <c r="Q380" s="15"/>
      <c r="R380" s="6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6:46" s="13" customFormat="1" ht="24.75" customHeight="1">
      <c r="F381" s="44"/>
      <c r="G381" s="1"/>
      <c r="H381" s="14"/>
      <c r="I381" s="6"/>
      <c r="J381" s="28"/>
      <c r="K381" s="6"/>
      <c r="L381" s="37"/>
      <c r="M381" s="39"/>
      <c r="N381" s="15"/>
      <c r="O381" s="15"/>
      <c r="P381" s="15"/>
      <c r="Q381" s="15"/>
      <c r="R381" s="6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6:46" s="13" customFormat="1" ht="24.75" customHeight="1">
      <c r="F382" s="44"/>
      <c r="G382" s="1"/>
      <c r="H382" s="14"/>
      <c r="I382" s="6"/>
      <c r="J382" s="28"/>
      <c r="K382" s="6"/>
      <c r="L382" s="37"/>
      <c r="M382" s="39"/>
      <c r="N382" s="15"/>
      <c r="O382" s="15"/>
      <c r="P382" s="15"/>
      <c r="Q382" s="15"/>
      <c r="R382" s="6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6:46" s="13" customFormat="1" ht="24.75" customHeight="1">
      <c r="F383" s="44"/>
      <c r="G383" s="1"/>
      <c r="H383" s="14"/>
      <c r="I383" s="6"/>
      <c r="J383" s="28"/>
      <c r="K383" s="6"/>
      <c r="L383" s="37"/>
      <c r="M383" s="39"/>
      <c r="N383" s="15"/>
      <c r="O383" s="15"/>
      <c r="P383" s="15"/>
      <c r="Q383" s="15"/>
      <c r="R383" s="6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6:46" s="13" customFormat="1" ht="24.75" customHeight="1">
      <c r="F384" s="44"/>
      <c r="G384" s="1"/>
      <c r="H384" s="14"/>
      <c r="I384" s="6"/>
      <c r="J384" s="28"/>
      <c r="K384" s="6"/>
      <c r="L384" s="37"/>
      <c r="M384" s="39"/>
      <c r="N384" s="15"/>
      <c r="O384" s="15"/>
      <c r="P384" s="15"/>
      <c r="Q384" s="15"/>
      <c r="R384" s="6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6:46" s="13" customFormat="1" ht="24.75" customHeight="1">
      <c r="F385" s="44"/>
      <c r="G385" s="1"/>
      <c r="H385" s="14"/>
      <c r="I385" s="6"/>
      <c r="J385" s="28"/>
      <c r="K385" s="6"/>
      <c r="L385" s="37"/>
      <c r="M385" s="39"/>
      <c r="N385" s="15"/>
      <c r="O385" s="15"/>
      <c r="P385" s="15"/>
      <c r="Q385" s="15"/>
      <c r="R385" s="6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6:46" s="13" customFormat="1" ht="24.75" customHeight="1">
      <c r="F386" s="44"/>
      <c r="G386" s="1"/>
      <c r="H386" s="14"/>
      <c r="I386" s="6"/>
      <c r="J386" s="28"/>
      <c r="K386" s="6"/>
      <c r="L386" s="37"/>
      <c r="M386" s="39"/>
      <c r="N386" s="15"/>
      <c r="O386" s="15"/>
      <c r="P386" s="15"/>
      <c r="Q386" s="15"/>
      <c r="R386" s="6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6:46" s="13" customFormat="1" ht="24.75" customHeight="1">
      <c r="F387" s="44"/>
      <c r="G387" s="1"/>
      <c r="H387" s="14"/>
      <c r="I387" s="6"/>
      <c r="J387" s="28"/>
      <c r="K387" s="6"/>
      <c r="L387" s="37"/>
      <c r="M387" s="39"/>
      <c r="N387" s="15"/>
      <c r="O387" s="15"/>
      <c r="P387" s="15"/>
      <c r="Q387" s="15"/>
      <c r="R387" s="6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6:46" s="13" customFormat="1" ht="24.75" customHeight="1">
      <c r="F388" s="44"/>
      <c r="G388" s="1"/>
      <c r="H388" s="14"/>
      <c r="I388" s="6"/>
      <c r="J388" s="28"/>
      <c r="K388" s="6"/>
      <c r="L388" s="37"/>
      <c r="M388" s="39"/>
      <c r="N388" s="15"/>
      <c r="O388" s="15"/>
      <c r="P388" s="15"/>
      <c r="Q388" s="15"/>
      <c r="R388" s="6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6:46" s="13" customFormat="1" ht="24.75" customHeight="1">
      <c r="F389" s="44"/>
      <c r="G389" s="1"/>
      <c r="H389" s="14"/>
      <c r="I389" s="6"/>
      <c r="J389" s="28"/>
      <c r="K389" s="6"/>
      <c r="L389" s="37"/>
      <c r="M389" s="39"/>
      <c r="N389" s="15"/>
      <c r="O389" s="15"/>
      <c r="P389" s="15"/>
      <c r="Q389" s="15"/>
      <c r="R389" s="6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6:46" s="13" customFormat="1" ht="24.75" customHeight="1">
      <c r="F390" s="44"/>
      <c r="G390" s="1"/>
      <c r="H390" s="14"/>
      <c r="I390" s="6"/>
      <c r="J390" s="28"/>
      <c r="K390" s="6"/>
      <c r="L390" s="37"/>
      <c r="M390" s="39"/>
      <c r="N390" s="15"/>
      <c r="O390" s="15"/>
      <c r="P390" s="15"/>
      <c r="Q390" s="15"/>
      <c r="R390" s="6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6:46" s="13" customFormat="1" ht="24.75" customHeight="1">
      <c r="F391" s="44"/>
      <c r="G391" s="1"/>
      <c r="H391" s="14"/>
      <c r="I391" s="6"/>
      <c r="J391" s="28"/>
      <c r="K391" s="6"/>
      <c r="L391" s="37"/>
      <c r="M391" s="39"/>
      <c r="N391" s="15"/>
      <c r="O391" s="15"/>
      <c r="P391" s="15"/>
      <c r="Q391" s="15"/>
      <c r="R391" s="6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6:46" s="13" customFormat="1" ht="24.75" customHeight="1">
      <c r="F392" s="44"/>
      <c r="G392" s="1"/>
      <c r="H392" s="14"/>
      <c r="I392" s="6"/>
      <c r="J392" s="28"/>
      <c r="K392" s="6"/>
      <c r="L392" s="37"/>
      <c r="M392" s="39"/>
      <c r="N392" s="15"/>
      <c r="O392" s="15"/>
      <c r="P392" s="15"/>
      <c r="Q392" s="15"/>
      <c r="R392" s="6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6:46" s="13" customFormat="1" ht="24.75" customHeight="1">
      <c r="F393" s="44"/>
      <c r="G393" s="1"/>
      <c r="H393" s="14"/>
      <c r="I393" s="6"/>
      <c r="J393" s="28"/>
      <c r="K393" s="6"/>
      <c r="L393" s="37"/>
      <c r="M393" s="39"/>
      <c r="N393" s="15"/>
      <c r="O393" s="15"/>
      <c r="P393" s="15"/>
      <c r="Q393" s="15"/>
      <c r="R393" s="6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6:46" s="13" customFormat="1" ht="24.75" customHeight="1">
      <c r="F394" s="44"/>
      <c r="G394" s="1"/>
      <c r="H394" s="14"/>
      <c r="I394" s="6"/>
      <c r="J394" s="28"/>
      <c r="K394" s="6"/>
      <c r="L394" s="37"/>
      <c r="M394" s="39"/>
      <c r="N394" s="15"/>
      <c r="O394" s="15"/>
      <c r="P394" s="15"/>
      <c r="Q394" s="15"/>
      <c r="R394" s="6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6:46" s="13" customFormat="1" ht="24.75" customHeight="1">
      <c r="F395" s="44"/>
      <c r="G395" s="1"/>
      <c r="H395" s="14"/>
      <c r="I395" s="6"/>
      <c r="J395" s="28"/>
      <c r="K395" s="6"/>
      <c r="L395" s="37"/>
      <c r="M395" s="39"/>
      <c r="N395" s="15"/>
      <c r="O395" s="15"/>
      <c r="P395" s="15"/>
      <c r="Q395" s="15"/>
      <c r="R395" s="6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6:46" s="13" customFormat="1" ht="24.75" customHeight="1">
      <c r="F396" s="44"/>
      <c r="G396" s="1"/>
      <c r="H396" s="14"/>
      <c r="I396" s="6"/>
      <c r="J396" s="28"/>
      <c r="K396" s="6"/>
      <c r="L396" s="37"/>
      <c r="M396" s="39"/>
      <c r="N396" s="15"/>
      <c r="O396" s="15"/>
      <c r="P396" s="15"/>
      <c r="Q396" s="15"/>
      <c r="R396" s="6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6:46" s="13" customFormat="1" ht="24.75" customHeight="1">
      <c r="F397" s="44"/>
      <c r="G397" s="1"/>
      <c r="H397" s="14"/>
      <c r="I397" s="6"/>
      <c r="J397" s="28"/>
      <c r="K397" s="6"/>
      <c r="L397" s="37"/>
      <c r="M397" s="39"/>
      <c r="N397" s="15"/>
      <c r="O397" s="15"/>
      <c r="P397" s="15"/>
      <c r="Q397" s="15"/>
      <c r="R397" s="6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6:46" s="13" customFormat="1" ht="24.75" customHeight="1">
      <c r="F398" s="44"/>
      <c r="G398" s="1"/>
      <c r="H398" s="14"/>
      <c r="I398" s="6"/>
      <c r="J398" s="28"/>
      <c r="K398" s="6"/>
      <c r="L398" s="37"/>
      <c r="M398" s="39"/>
      <c r="N398" s="15"/>
      <c r="O398" s="15"/>
      <c r="P398" s="15"/>
      <c r="Q398" s="15"/>
      <c r="R398" s="6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6:46" s="13" customFormat="1" ht="24.75" customHeight="1">
      <c r="F399" s="44"/>
      <c r="G399" s="1"/>
      <c r="H399" s="14"/>
      <c r="I399" s="6"/>
      <c r="J399" s="28"/>
      <c r="K399" s="6"/>
      <c r="L399" s="37"/>
      <c r="M399" s="39"/>
      <c r="N399" s="15"/>
      <c r="O399" s="15"/>
      <c r="P399" s="15"/>
      <c r="Q399" s="15"/>
      <c r="R399" s="6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6:46" s="13" customFormat="1" ht="24.75" customHeight="1">
      <c r="F400" s="44"/>
      <c r="G400" s="1"/>
      <c r="H400" s="14"/>
      <c r="I400" s="6"/>
      <c r="J400" s="28"/>
      <c r="K400" s="6"/>
      <c r="L400" s="37"/>
      <c r="M400" s="39"/>
      <c r="N400" s="15"/>
      <c r="O400" s="15"/>
      <c r="P400" s="15"/>
      <c r="Q400" s="15"/>
      <c r="R400" s="6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6:46" s="13" customFormat="1" ht="24.75" customHeight="1">
      <c r="F401" s="44"/>
      <c r="G401" s="1"/>
      <c r="H401" s="14"/>
      <c r="I401" s="6"/>
      <c r="J401" s="28"/>
      <c r="K401" s="6"/>
      <c r="L401" s="37"/>
      <c r="M401" s="39"/>
      <c r="N401" s="15"/>
      <c r="O401" s="15"/>
      <c r="P401" s="15"/>
      <c r="Q401" s="15"/>
      <c r="R401" s="6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</sheetData>
  <sheetProtection/>
  <autoFilter ref="A2:AT218"/>
  <mergeCells count="62">
    <mergeCell ref="G183:G184"/>
    <mergeCell ref="A185:A188"/>
    <mergeCell ref="D183:D184"/>
    <mergeCell ref="E183:E184"/>
    <mergeCell ref="A213:A214"/>
    <mergeCell ref="G213:G214"/>
    <mergeCell ref="A193:A195"/>
    <mergeCell ref="A211:A212"/>
    <mergeCell ref="D211:D212"/>
    <mergeCell ref="D213:D214"/>
    <mergeCell ref="E213:E214"/>
    <mergeCell ref="A1:K1"/>
    <mergeCell ref="M1:U1"/>
    <mergeCell ref="D82:D88"/>
    <mergeCell ref="E82:E88"/>
    <mergeCell ref="A183:A184"/>
    <mergeCell ref="D180:D182"/>
    <mergeCell ref="E180:E182"/>
    <mergeCell ref="A169:A174"/>
    <mergeCell ref="A175:A177"/>
    <mergeCell ref="A180:A182"/>
    <mergeCell ref="G175:G177"/>
    <mergeCell ref="D169:D174"/>
    <mergeCell ref="A157:A160"/>
    <mergeCell ref="A161:A168"/>
    <mergeCell ref="D157:D160"/>
    <mergeCell ref="D161:D168"/>
    <mergeCell ref="A138:A140"/>
    <mergeCell ref="G138:G140"/>
    <mergeCell ref="A153:A156"/>
    <mergeCell ref="D138:D140"/>
    <mergeCell ref="D153:D156"/>
    <mergeCell ref="G132:G134"/>
    <mergeCell ref="A135:A137"/>
    <mergeCell ref="D132:D134"/>
    <mergeCell ref="E132:E134"/>
    <mergeCell ref="E135:E137"/>
    <mergeCell ref="A129:A131"/>
    <mergeCell ref="A132:A134"/>
    <mergeCell ref="D129:D131"/>
    <mergeCell ref="A119:A121"/>
    <mergeCell ref="A122:A125"/>
    <mergeCell ref="A97:A99"/>
    <mergeCell ref="A111:A112"/>
    <mergeCell ref="D97:D99"/>
    <mergeCell ref="A126:A128"/>
    <mergeCell ref="A113:A115"/>
    <mergeCell ref="A116:A118"/>
    <mergeCell ref="D113:D115"/>
    <mergeCell ref="D116:D118"/>
    <mergeCell ref="A82:A88"/>
    <mergeCell ref="A58:A59"/>
    <mergeCell ref="A68:A70"/>
    <mergeCell ref="A38:A40"/>
    <mergeCell ref="A46:A47"/>
    <mergeCell ref="A30:A33"/>
    <mergeCell ref="A34:A37"/>
    <mergeCell ref="A77:A79"/>
    <mergeCell ref="D30:D33"/>
    <mergeCell ref="D34:D37"/>
    <mergeCell ref="D68:D70"/>
    <mergeCell ref="D77:D79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Novellino</dc:creator>
  <cp:keywords/>
  <dc:description/>
  <cp:lastModifiedBy>RER</cp:lastModifiedBy>
  <cp:lastPrinted>2012-11-25T18:25:26Z</cp:lastPrinted>
  <dcterms:created xsi:type="dcterms:W3CDTF">2012-06-15T14:08:09Z</dcterms:created>
  <dcterms:modified xsi:type="dcterms:W3CDTF">2013-01-29T14:12:24Z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0x0101005893B2FB70081449BB645551FA623F36</vt:lpwstr>
  </property>
</Properties>
</file>